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2120" windowHeight="7425" activeTab="0"/>
  </bookViews>
  <sheets>
    <sheet name="CONCENTRADO MATANZA-PIEZA" sheetId="1" r:id="rId1"/>
    <sheet name="GENERAL 2020" sheetId="2" r:id="rId2"/>
  </sheets>
  <definedNames/>
  <calcPr fullCalcOnLoad="1"/>
</workbook>
</file>

<file path=xl/comments1.xml><?xml version="1.0" encoding="utf-8"?>
<comments xmlns="http://schemas.openxmlformats.org/spreadsheetml/2006/main">
  <authors>
    <author>H. ayuntamiento</author>
  </authors>
  <commentList>
    <comment ref="C12" authorId="0">
      <text>
        <r>
          <rPr>
            <b/>
            <sz val="8"/>
            <rFont val="Tahoma"/>
            <family val="2"/>
          </rPr>
          <t>H. ayuntamiento:</t>
        </r>
        <r>
          <rPr>
            <sz val="8"/>
            <rFont val="Tahoma"/>
            <family val="2"/>
          </rPr>
          <t xml:space="preserve">
CABEZAS SACRIFICADAS</t>
        </r>
      </text>
    </comment>
    <comment ref="C13" authorId="0">
      <text>
        <r>
          <rPr>
            <b/>
            <sz val="8"/>
            <rFont val="Tahoma"/>
            <family val="2"/>
          </rPr>
          <t>H. ayuntamiento:</t>
        </r>
        <r>
          <rPr>
            <sz val="8"/>
            <rFont val="Tahoma"/>
            <family val="2"/>
          </rPr>
          <t xml:space="preserve">
DIAS LABORABLES</t>
        </r>
      </text>
    </comment>
    <comment ref="C19" authorId="0">
      <text>
        <r>
          <rPr>
            <b/>
            <sz val="8"/>
            <rFont val="Tahoma"/>
            <family val="2"/>
          </rPr>
          <t>H. ayuntamiento:</t>
        </r>
        <r>
          <rPr>
            <sz val="8"/>
            <rFont val="Tahoma"/>
            <family val="2"/>
          </rPr>
          <t xml:space="preserve">
CELDAS DE FRECUENCIA, LINEAS, RESULTADOS Y EJERCICIO SIEMPRE ES EL MISMO, NO CAMBIA</t>
        </r>
      </text>
    </comment>
  </commentList>
</comments>
</file>

<file path=xl/comments2.xml><?xml version="1.0" encoding="utf-8"?>
<comments xmlns="http://schemas.openxmlformats.org/spreadsheetml/2006/main">
  <authors>
    <author>EsparzaD</author>
  </authors>
  <commentList>
    <comment ref="B30" authorId="0">
      <text>
        <r>
          <rPr>
            <b/>
            <sz val="8"/>
            <rFont val="Tahoma"/>
            <family val="2"/>
          </rPr>
          <t>EsparzaD:</t>
        </r>
        <r>
          <rPr>
            <sz val="8"/>
            <rFont val="Tahoma"/>
            <family val="2"/>
          </rPr>
          <t xml:space="preserve">
SE SUMA EL AJUSTE AL NETO
</t>
        </r>
      </text>
    </comment>
  </commentList>
</comments>
</file>

<file path=xl/sharedStrings.xml><?xml version="1.0" encoding="utf-8"?>
<sst xmlns="http://schemas.openxmlformats.org/spreadsheetml/2006/main" count="124" uniqueCount="49">
  <si>
    <t>MES</t>
  </si>
  <si>
    <t>OVINOS</t>
  </si>
  <si>
    <t>CAPRINOS</t>
  </si>
  <si>
    <t>ENERO</t>
  </si>
  <si>
    <t>FEBRERO</t>
  </si>
  <si>
    <t>BOVINOS</t>
  </si>
  <si>
    <t>PORCINOS</t>
  </si>
  <si>
    <t>H. AYUNTAMIENTO DE SAN LUIS POTOSÍ</t>
  </si>
  <si>
    <t>CONCENTRADO DE MATANZA DE GANADO</t>
  </si>
  <si>
    <t>BOVINO</t>
  </si>
  <si>
    <t>UNIDAD DE MEDIDA PIEZA</t>
  </si>
  <si>
    <t>VARIABLE</t>
  </si>
  <si>
    <t>FORMULA</t>
  </si>
  <si>
    <t>FRECUENCIA DE EVALUACIÓN</t>
  </si>
  <si>
    <t>LINEA UTILIZADA</t>
  </si>
  <si>
    <t>RESULTADOS DE LA EVALUACIÓN</t>
  </si>
  <si>
    <t>EJERCICIO</t>
  </si>
  <si>
    <t xml:space="preserve"> DIRECCION DE RASTRO MUNICIPAL</t>
  </si>
  <si>
    <t>DIARIO</t>
  </si>
  <si>
    <t>GENERAL</t>
  </si>
  <si>
    <t>BOVINOS CBZ.</t>
  </si>
  <si>
    <t>PROMEDIO/DIA</t>
  </si>
  <si>
    <t>PORCINOS  CBZ.</t>
  </si>
  <si>
    <t>TOTAL CBZ.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</si>
  <si>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</si>
  <si>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</si>
  <si>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</si>
  <si>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</si>
  <si>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</si>
  <si>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</si>
  <si>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</si>
  <si>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</si>
  <si>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</si>
  <si>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</si>
  <si>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</si>
  <si>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JUEGO DE FORMAS</t>
  </si>
  <si>
    <t>SACRIFICIO</t>
  </si>
  <si>
    <t>REFRIGERACION</t>
  </si>
  <si>
    <t>LAV. VISC.</t>
  </si>
  <si>
    <t>OTROS CONCEPTOS</t>
  </si>
  <si>
    <t xml:space="preserve">                 SUBDIRECCION DE RASTRO MUNICIPAL</t>
  </si>
  <si>
    <t>SUBDIRECCION DE RASTRO MUNICIPAL</t>
  </si>
  <si>
    <t>SACRIFICIO MENSUAL DE ENERO AL 22 DE OCTUBRE 2019</t>
  </si>
  <si>
    <t>CAB.SACRIFICADAS</t>
  </si>
  <si>
    <t>INGRESO 2020</t>
  </si>
  <si>
    <t>INGRESO MENSUAL 2020</t>
  </si>
  <si>
    <t xml:space="preserve">                  SACRIFICIO DE GANADO MENSUAL 2020</t>
  </si>
  <si>
    <t>INGRESO MENSUAL ENERO A DICIEMBRE 2020</t>
  </si>
  <si>
    <t>MES: ABRIL 2020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</si>
</sst>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  <numFmt numFmtId="165" formatCode="#,##0.00_ ;\-#,##0.00\ "/>
    <numFmt numFmtId="166" formatCode="_(&quot;$&quot;* #,##0.00_);_(&quot;$&quot;* \(#,##0.00\);_(&quot;$&quot;* &quot;-&quot;??_);_(@_)"/>
    <numFmt numFmtId="167" formatCode="#,##0.0_ ;\-#,##0.0\ 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 Black"/>
      <family val="2"/>
    </font>
    <font>
      <b/>
      <sz val="8"/>
      <name val="Arial Black"/>
      <family val="2"/>
    </font>
    <font>
      <b/>
      <sz val="6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Arial"/>
      <family val="2"/>
    </font>
    <font>
      <b/>
      <u val="single"/>
      <sz val="8"/>
      <name val="Arial Black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ourier New"/>
      <family val="3"/>
    </font>
    <font>
      <sz val="10"/>
      <color indexed="8"/>
      <name val="Courier New"/>
      <family val="3"/>
    </font>
    <font>
      <sz val="9.5"/>
      <color indexed="8"/>
      <name val="Courier New"/>
      <family val="3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6"/>
      <color indexed="8"/>
      <name val="Calibri"/>
      <family val="2"/>
    </font>
    <font>
      <b/>
      <sz val="12"/>
      <color indexed="9"/>
      <name val="Calibri"/>
      <family val="2"/>
    </font>
    <font>
      <b/>
      <sz val="12"/>
      <color indexed="8"/>
      <name val="Calibri"/>
      <family val="2"/>
    </font>
    <font>
      <b/>
      <sz val="10"/>
      <color indexed="8"/>
      <name val="Arial Black"/>
      <family val="2"/>
    </font>
    <font>
      <b/>
      <sz val="8"/>
      <color indexed="8"/>
      <name val="Arial Black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2"/>
      <color indexed="63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ourier New"/>
      <family val="3"/>
    </font>
    <font>
      <sz val="10"/>
      <color theme="1"/>
      <name val="Courier New"/>
      <family val="3"/>
    </font>
    <font>
      <sz val="9.5"/>
      <color theme="1"/>
      <name val="Courier New"/>
      <family val="3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6"/>
      <color theme="1"/>
      <name val="Calibri"/>
      <family val="2"/>
    </font>
    <font>
      <b/>
      <sz val="12"/>
      <color theme="0"/>
      <name val="Calibri"/>
      <family val="2"/>
    </font>
    <font>
      <b/>
      <sz val="12"/>
      <color theme="1"/>
      <name val="Calibri"/>
      <family val="2"/>
    </font>
    <font>
      <b/>
      <sz val="10"/>
      <color theme="1"/>
      <name val="Arial Black"/>
      <family val="2"/>
    </font>
    <font>
      <b/>
      <sz val="8"/>
      <color theme="1"/>
      <name val="Arial Black"/>
      <family val="2"/>
    </font>
    <font>
      <b/>
      <sz val="8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medium"/>
      <right style="medium"/>
      <top style="medium"/>
      <bottom/>
    </border>
    <border>
      <left style="medium"/>
      <right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medium"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double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/>
      <right/>
      <top/>
      <bottom style="thin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50" fillId="29" borderId="1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5" fillId="21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49" fillId="0" borderId="8" applyNumberFormat="0" applyFill="0" applyAlignment="0" applyProtection="0"/>
    <xf numFmtId="0" fontId="60" fillId="0" borderId="9" applyNumberFormat="0" applyFill="0" applyAlignment="0" applyProtection="0"/>
  </cellStyleXfs>
  <cellXfs count="94">
    <xf numFmtId="0" fontId="0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0" fillId="33" borderId="10" xfId="0" applyFill="1" applyBorder="1" applyAlignment="1">
      <alignment/>
    </xf>
    <xf numFmtId="1" fontId="0" fillId="33" borderId="10" xfId="0" applyNumberFormat="1" applyFill="1" applyBorder="1" applyAlignment="1">
      <alignment horizontal="center"/>
    </xf>
    <xf numFmtId="9" fontId="0" fillId="33" borderId="10" xfId="0" applyNumberFormat="1" applyFill="1" applyBorder="1" applyAlignment="1">
      <alignment horizontal="center"/>
    </xf>
    <xf numFmtId="3" fontId="0" fillId="33" borderId="10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Border="1" applyAlignment="1">
      <alignment horizontal="center"/>
    </xf>
    <xf numFmtId="164" fontId="5" fillId="0" borderId="10" xfId="51" applyNumberFormat="1" applyFont="1" applyBorder="1" applyAlignment="1">
      <alignment horizontal="center"/>
    </xf>
    <xf numFmtId="164" fontId="4" fillId="0" borderId="10" xfId="51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44" fontId="6" fillId="0" borderId="0" xfId="51" applyFont="1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/>
    </xf>
    <xf numFmtId="17" fontId="4" fillId="0" borderId="0" xfId="0" applyNumberFormat="1" applyFont="1" applyFill="1" applyBorder="1" applyAlignment="1">
      <alignment vertical="center"/>
    </xf>
    <xf numFmtId="164" fontId="5" fillId="0" borderId="0" xfId="51" applyNumberFormat="1" applyFont="1" applyBorder="1" applyAlignment="1">
      <alignment horizontal="center"/>
    </xf>
    <xf numFmtId="4" fontId="0" fillId="0" borderId="0" xfId="0" applyNumberFormat="1" applyFill="1" applyAlignment="1">
      <alignment/>
    </xf>
    <xf numFmtId="4" fontId="60" fillId="0" borderId="0" xfId="0" applyNumberFormat="1" applyFont="1" applyFill="1" applyAlignment="1">
      <alignment/>
    </xf>
    <xf numFmtId="4" fontId="61" fillId="0" borderId="0" xfId="0" applyNumberFormat="1" applyFont="1" applyAlignment="1">
      <alignment/>
    </xf>
    <xf numFmtId="4" fontId="62" fillId="0" borderId="0" xfId="0" applyNumberFormat="1" applyFont="1" applyFill="1" applyAlignment="1">
      <alignment/>
    </xf>
    <xf numFmtId="0" fontId="62" fillId="0" borderId="0" xfId="0" applyFont="1" applyFill="1" applyAlignment="1">
      <alignment/>
    </xf>
    <xf numFmtId="4" fontId="61" fillId="0" borderId="0" xfId="0" applyNumberFormat="1" applyFont="1" applyFill="1" applyAlignment="1">
      <alignment/>
    </xf>
    <xf numFmtId="0" fontId="61" fillId="0" borderId="0" xfId="0" applyFont="1" applyFill="1" applyAlignment="1">
      <alignment/>
    </xf>
    <xf numFmtId="0" fontId="61" fillId="0" borderId="0" xfId="0" applyFont="1" applyAlignment="1">
      <alignment/>
    </xf>
    <xf numFmtId="4" fontId="63" fillId="0" borderId="0" xfId="0" applyNumberFormat="1" applyFont="1" applyAlignment="1">
      <alignment/>
    </xf>
    <xf numFmtId="0" fontId="2" fillId="0" borderId="0" xfId="0" applyFont="1" applyFill="1" applyBorder="1" applyAlignment="1">
      <alignment/>
    </xf>
    <xf numFmtId="17" fontId="4" fillId="2" borderId="11" xfId="0" applyNumberFormat="1" applyFont="1" applyFill="1" applyBorder="1" applyAlignment="1">
      <alignment horizontal="center" vertical="center"/>
    </xf>
    <xf numFmtId="17" fontId="4" fillId="2" borderId="12" xfId="0" applyNumberFormat="1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/>
    </xf>
    <xf numFmtId="17" fontId="4" fillId="2" borderId="13" xfId="0" applyNumberFormat="1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/>
    </xf>
    <xf numFmtId="0" fontId="7" fillId="0" borderId="16" xfId="0" applyFont="1" applyBorder="1" applyAlignment="1">
      <alignment/>
    </xf>
    <xf numFmtId="44" fontId="64" fillId="0" borderId="17" xfId="51" applyFont="1" applyBorder="1" applyAlignment="1">
      <alignment/>
    </xf>
    <xf numFmtId="44" fontId="7" fillId="0" borderId="18" xfId="51" applyFont="1" applyBorder="1" applyAlignment="1">
      <alignment horizontal="center"/>
    </xf>
    <xf numFmtId="44" fontId="64" fillId="0" borderId="19" xfId="51" applyFont="1" applyBorder="1" applyAlignment="1">
      <alignment/>
    </xf>
    <xf numFmtId="44" fontId="6" fillId="0" borderId="20" xfId="51" applyFont="1" applyFill="1" applyBorder="1" applyAlignment="1">
      <alignment horizontal="center"/>
    </xf>
    <xf numFmtId="0" fontId="7" fillId="0" borderId="21" xfId="0" applyFont="1" applyBorder="1" applyAlignment="1">
      <alignment/>
    </xf>
    <xf numFmtId="44" fontId="64" fillId="0" borderId="22" xfId="51" applyFont="1" applyBorder="1" applyAlignment="1">
      <alignment/>
    </xf>
    <xf numFmtId="44" fontId="7" fillId="0" borderId="10" xfId="51" applyFont="1" applyBorder="1" applyAlignment="1">
      <alignment horizontal="center"/>
    </xf>
    <xf numFmtId="44" fontId="64" fillId="0" borderId="23" xfId="51" applyFont="1" applyBorder="1" applyAlignment="1">
      <alignment/>
    </xf>
    <xf numFmtId="0" fontId="7" fillId="0" borderId="21" xfId="0" applyFont="1" applyBorder="1" applyAlignment="1">
      <alignment/>
    </xf>
    <xf numFmtId="0" fontId="7" fillId="0" borderId="24" xfId="0" applyFont="1" applyFill="1" applyBorder="1" applyAlignment="1">
      <alignment/>
    </xf>
    <xf numFmtId="44" fontId="64" fillId="0" borderId="25" xfId="51" applyFont="1" applyBorder="1" applyAlignment="1">
      <alignment/>
    </xf>
    <xf numFmtId="44" fontId="7" fillId="0" borderId="26" xfId="51" applyFont="1" applyBorder="1" applyAlignment="1">
      <alignment horizontal="center"/>
    </xf>
    <xf numFmtId="44" fontId="65" fillId="0" borderId="11" xfId="51" applyFont="1" applyBorder="1" applyAlignment="1">
      <alignment/>
    </xf>
    <xf numFmtId="44" fontId="6" fillId="0" borderId="27" xfId="51" applyFont="1" applyBorder="1" applyAlignment="1">
      <alignment horizontal="center"/>
    </xf>
    <xf numFmtId="44" fontId="6" fillId="0" borderId="28" xfId="51" applyFont="1" applyBorder="1" applyAlignment="1">
      <alignment horizontal="center"/>
    </xf>
    <xf numFmtId="44" fontId="6" fillId="0" borderId="29" xfId="51" applyFont="1" applyBorder="1" applyAlignment="1">
      <alignment horizontal="center"/>
    </xf>
    <xf numFmtId="17" fontId="4" fillId="34" borderId="22" xfId="0" applyNumberFormat="1" applyFont="1" applyFill="1" applyBorder="1" applyAlignment="1">
      <alignment horizontal="center" vertical="center"/>
    </xf>
    <xf numFmtId="0" fontId="66" fillId="34" borderId="10" xfId="0" applyFont="1" applyFill="1" applyBorder="1" applyAlignment="1">
      <alignment horizontal="center" vertical="center"/>
    </xf>
    <xf numFmtId="0" fontId="66" fillId="35" borderId="10" xfId="0" applyFont="1" applyFill="1" applyBorder="1" applyAlignment="1">
      <alignment horizontal="center" vertical="center"/>
    </xf>
    <xf numFmtId="0" fontId="4" fillId="19" borderId="10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2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164" fontId="4" fillId="0" borderId="31" xfId="51" applyNumberFormat="1" applyFont="1" applyBorder="1" applyAlignment="1">
      <alignment horizontal="center"/>
    </xf>
    <xf numFmtId="0" fontId="0" fillId="0" borderId="32" xfId="0" applyBorder="1" applyAlignment="1">
      <alignment/>
    </xf>
    <xf numFmtId="0" fontId="60" fillId="2" borderId="33" xfId="0" applyFont="1" applyFill="1" applyBorder="1" applyAlignment="1">
      <alignment horizontal="center" vertical="center"/>
    </xf>
    <xf numFmtId="0" fontId="60" fillId="2" borderId="34" xfId="0" applyFont="1" applyFill="1" applyBorder="1" applyAlignment="1">
      <alignment horizontal="center" vertical="center"/>
    </xf>
    <xf numFmtId="44" fontId="0" fillId="0" borderId="35" xfId="51" applyFont="1" applyBorder="1" applyAlignment="1">
      <alignment/>
    </xf>
    <xf numFmtId="0" fontId="60" fillId="0" borderId="36" xfId="0" applyFont="1" applyBorder="1" applyAlignment="1">
      <alignment/>
    </xf>
    <xf numFmtId="44" fontId="60" fillId="0" borderId="37" xfId="51" applyFont="1" applyBorder="1" applyAlignment="1">
      <alignment/>
    </xf>
    <xf numFmtId="0" fontId="0" fillId="0" borderId="38" xfId="0" applyBorder="1" applyAlignment="1">
      <alignment/>
    </xf>
    <xf numFmtId="44" fontId="0" fillId="0" borderId="39" xfId="51" applyFont="1" applyBorder="1" applyAlignment="1">
      <alignment/>
    </xf>
    <xf numFmtId="164" fontId="0" fillId="0" borderId="35" xfId="51" applyNumberFormat="1" applyFont="1" applyBorder="1" applyAlignment="1">
      <alignment/>
    </xf>
    <xf numFmtId="164" fontId="0" fillId="0" borderId="39" xfId="51" applyNumberFormat="1" applyFont="1" applyBorder="1" applyAlignment="1">
      <alignment/>
    </xf>
    <xf numFmtId="164" fontId="60" fillId="0" borderId="37" xfId="51" applyNumberFormat="1" applyFont="1" applyBorder="1" applyAlignment="1">
      <alignment/>
    </xf>
    <xf numFmtId="0" fontId="43" fillId="36" borderId="0" xfId="0" applyFont="1" applyFill="1" applyBorder="1" applyAlignment="1">
      <alignment/>
    </xf>
    <xf numFmtId="0" fontId="43" fillId="36" borderId="0" xfId="0" applyFont="1" applyFill="1" applyBorder="1" applyAlignment="1">
      <alignment horizontal="center"/>
    </xf>
    <xf numFmtId="1" fontId="43" fillId="36" borderId="0" xfId="0" applyNumberFormat="1" applyFont="1" applyFill="1" applyBorder="1" applyAlignment="1">
      <alignment horizontal="center"/>
    </xf>
    <xf numFmtId="9" fontId="43" fillId="36" borderId="0" xfId="0" applyNumberFormat="1" applyFont="1" applyFill="1" applyBorder="1" applyAlignment="1">
      <alignment horizontal="center"/>
    </xf>
    <xf numFmtId="2" fontId="43" fillId="36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11" fillId="0" borderId="0" xfId="0" applyFont="1" applyFill="1" applyBorder="1" applyAlignment="1">
      <alignment/>
    </xf>
    <xf numFmtId="0" fontId="67" fillId="36" borderId="0" xfId="0" applyFont="1" applyFill="1" applyBorder="1" applyAlignment="1">
      <alignment horizontal="center"/>
    </xf>
    <xf numFmtId="0" fontId="68" fillId="0" borderId="40" xfId="0" applyFont="1" applyBorder="1" applyAlignment="1">
      <alignment horizontal="center"/>
    </xf>
    <xf numFmtId="0" fontId="69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0" fillId="0" borderId="0" xfId="0" applyFont="1" applyAlignment="1">
      <alignment horizontal="center"/>
    </xf>
    <xf numFmtId="0" fontId="60" fillId="34" borderId="0" xfId="0" applyFont="1" applyFill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17" fontId="10" fillId="2" borderId="42" xfId="0" applyNumberFormat="1" applyFont="1" applyFill="1" applyBorder="1" applyAlignment="1">
      <alignment horizontal="center" vertical="center"/>
    </xf>
    <xf numFmtId="17" fontId="10" fillId="2" borderId="43" xfId="0" applyNumberFormat="1" applyFont="1" applyFill="1" applyBorder="1" applyAlignment="1">
      <alignment horizontal="center" vertical="center"/>
    </xf>
    <xf numFmtId="17" fontId="10" fillId="2" borderId="44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3" fillId="0" borderId="0" xfId="0" applyFont="1" applyBorder="1" applyAlignment="1">
      <alignment horizontal="center" vertical="center"/>
    </xf>
    <xf numFmtId="17" fontId="4" fillId="34" borderId="17" xfId="0" applyNumberFormat="1" applyFont="1" applyFill="1" applyBorder="1" applyAlignment="1">
      <alignment horizontal="center" vertical="center"/>
    </xf>
    <xf numFmtId="17" fontId="4" fillId="34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CABEZAS SACRIFICADAS 2019</a:t>
            </a:r>
          </a:p>
        </c:rich>
      </c:tx>
      <c:layout>
        <c:manualLayout>
          <c:xMode val="factor"/>
          <c:yMode val="factor"/>
          <c:x val="-0.006"/>
          <c:y val="-0.00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1"/>
          <c:y val="0.251"/>
          <c:w val="0.91875"/>
          <c:h val="0.75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'GENERAL 2020'!$C$88</c:f>
              <c:strCache>
                <c:ptCount val="1"/>
                <c:pt idx="0">
                  <c:v>CAB.SACRIFICADAS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'GENERAL 2020'!$B$89:$B$98</c:f>
              <c:strCache/>
            </c:strRef>
          </c:cat>
          <c:val>
            <c:numRef>
              <c:f>'GENERAL 2020'!$C$89:$C$98</c:f>
              <c:numCache/>
            </c:numRef>
          </c:val>
        </c:ser>
        <c:axId val="11626346"/>
        <c:axId val="37528251"/>
      </c:barChart>
      <c:catAx>
        <c:axId val="116263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37528251"/>
        <c:crosses val="autoZero"/>
        <c:auto val="1"/>
        <c:lblOffset val="100"/>
        <c:tickLblSkip val="2"/>
        <c:noMultiLvlLbl val="0"/>
      </c:catAx>
      <c:valAx>
        <c:axId val="3752825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162634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</xdr:rowOff>
    </xdr:from>
    <xdr:to>
      <xdr:col>1</xdr:col>
      <xdr:colOff>19050</xdr:colOff>
      <xdr:row>3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"/>
          <a:ext cx="923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923925</xdr:colOff>
      <xdr:row>3</xdr:row>
      <xdr:rowOff>361950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0</xdr:colOff>
      <xdr:row>88</xdr:row>
      <xdr:rowOff>0</xdr:rowOff>
    </xdr:from>
    <xdr:to>
      <xdr:col>5</xdr:col>
      <xdr:colOff>0</xdr:colOff>
      <xdr:row>98</xdr:row>
      <xdr:rowOff>28575</xdr:rowOff>
    </xdr:to>
    <xdr:graphicFrame>
      <xdr:nvGraphicFramePr>
        <xdr:cNvPr id="2" name="Gráfico 1"/>
        <xdr:cNvGraphicFramePr/>
      </xdr:nvGraphicFramePr>
      <xdr:xfrm>
        <a:off x="2886075" y="17011650"/>
        <a:ext cx="1657350" cy="1933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0</xdr:col>
      <xdr:colOff>76200</xdr:colOff>
      <xdr:row>23</xdr:row>
      <xdr:rowOff>85725</xdr:rowOff>
    </xdr:from>
    <xdr:to>
      <xdr:col>1</xdr:col>
      <xdr:colOff>161925</xdr:colOff>
      <xdr:row>27</xdr:row>
      <xdr:rowOff>47625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400550"/>
          <a:ext cx="1066800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P51"/>
  <sheetViews>
    <sheetView tabSelected="1" zoomScale="90" zoomScaleNormal="90" zoomScalePageLayoutView="0" workbookViewId="0" topLeftCell="A1">
      <selection activeCell="C24" sqref="C24"/>
    </sheetView>
  </sheetViews>
  <sheetFormatPr defaultColWidth="11.421875" defaultRowHeight="15"/>
  <cols>
    <col min="1" max="1" width="14.57421875" style="0" customWidth="1"/>
    <col min="2" max="2" width="30.28125" style="0" customWidth="1"/>
    <col min="3" max="3" width="14.140625" style="0" customWidth="1"/>
  </cols>
  <sheetData>
    <row r="5" spans="1:4" ht="15">
      <c r="A5" s="80" t="s">
        <v>7</v>
      </c>
      <c r="B5" s="80"/>
      <c r="C5" s="80"/>
      <c r="D5" s="80"/>
    </row>
    <row r="6" spans="1:16" ht="15">
      <c r="A6" s="81" t="s">
        <v>17</v>
      </c>
      <c r="B6" s="81"/>
      <c r="C6" s="81"/>
      <c r="D6" s="8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">
      <c r="A7" s="82" t="s">
        <v>8</v>
      </c>
      <c r="B7" s="82"/>
      <c r="C7" s="82"/>
      <c r="D7" s="8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5" ht="15">
      <c r="A8" s="83" t="s">
        <v>48</v>
      </c>
      <c r="B8" s="83"/>
      <c r="C8" s="83"/>
      <c r="D8" s="83"/>
      <c r="E8" s="2"/>
    </row>
    <row r="11" spans="2:4" ht="15.75">
      <c r="B11" s="79" t="s">
        <v>9</v>
      </c>
      <c r="C11" s="79"/>
      <c r="D11" s="17"/>
    </row>
    <row r="12" spans="2:3" ht="15">
      <c r="B12" s="3" t="s">
        <v>10</v>
      </c>
      <c r="C12" s="6">
        <v>1043</v>
      </c>
    </row>
    <row r="13" spans="2:3" ht="15">
      <c r="B13" s="3" t="s">
        <v>11</v>
      </c>
      <c r="C13" s="13">
        <v>20</v>
      </c>
    </row>
    <row r="14" spans="2:3" ht="15">
      <c r="B14" s="3" t="s">
        <v>12</v>
      </c>
      <c r="C14" s="6">
        <f>C12/C13</f>
        <v>52.15</v>
      </c>
    </row>
    <row r="15" spans="2:3" ht="15">
      <c r="B15" s="3" t="s">
        <v>13</v>
      </c>
      <c r="C15" s="13" t="s">
        <v>18</v>
      </c>
    </row>
    <row r="16" spans="2:3" ht="15">
      <c r="B16" s="3" t="s">
        <v>14</v>
      </c>
      <c r="C16" s="13" t="s">
        <v>5</v>
      </c>
    </row>
    <row r="17" spans="2:3" ht="15">
      <c r="B17" s="3" t="s">
        <v>15</v>
      </c>
      <c r="C17" s="5">
        <v>1</v>
      </c>
    </row>
    <row r="18" spans="2:3" ht="15">
      <c r="B18" s="3" t="s">
        <v>0</v>
      </c>
      <c r="C18" s="13" t="s">
        <v>25</v>
      </c>
    </row>
    <row r="19" spans="2:3" ht="15">
      <c r="B19" s="3" t="s">
        <v>16</v>
      </c>
      <c r="C19" s="13">
        <v>2020</v>
      </c>
    </row>
    <row r="21" spans="2:3" ht="15.75">
      <c r="B21" s="79" t="s">
        <v>6</v>
      </c>
      <c r="C21" s="79"/>
    </row>
    <row r="22" spans="2:3" ht="15">
      <c r="B22" s="3" t="s">
        <v>10</v>
      </c>
      <c r="C22" s="6">
        <v>3755</v>
      </c>
    </row>
    <row r="23" spans="2:3" ht="15">
      <c r="B23" s="3" t="s">
        <v>11</v>
      </c>
      <c r="C23" s="13">
        <v>20</v>
      </c>
    </row>
    <row r="24" spans="2:3" ht="15">
      <c r="B24" s="3" t="s">
        <v>12</v>
      </c>
      <c r="C24" s="4">
        <f>C22/C23</f>
        <v>187.75</v>
      </c>
    </row>
    <row r="25" spans="2:3" ht="15">
      <c r="B25" s="3" t="s">
        <v>13</v>
      </c>
      <c r="C25" s="13" t="s">
        <v>18</v>
      </c>
    </row>
    <row r="26" spans="2:3" ht="15">
      <c r="B26" s="3" t="s">
        <v>14</v>
      </c>
      <c r="C26" s="13" t="s">
        <v>6</v>
      </c>
    </row>
    <row r="27" spans="2:3" ht="15">
      <c r="B27" s="3" t="s">
        <v>15</v>
      </c>
      <c r="C27" s="5">
        <v>1</v>
      </c>
    </row>
    <row r="28" spans="2:3" ht="15">
      <c r="B28" s="3" t="s">
        <v>0</v>
      </c>
      <c r="C28" s="13" t="str">
        <f>+C18</f>
        <v>ABRIL</v>
      </c>
    </row>
    <row r="29" spans="2:3" ht="15">
      <c r="B29" s="3" t="s">
        <v>16</v>
      </c>
      <c r="C29" s="13">
        <f>+C19</f>
        <v>2020</v>
      </c>
    </row>
    <row r="31" spans="2:3" ht="15.75">
      <c r="B31" s="78" t="s">
        <v>1</v>
      </c>
      <c r="C31" s="78"/>
    </row>
    <row r="32" spans="2:3" ht="15">
      <c r="B32" s="71" t="s">
        <v>10</v>
      </c>
      <c r="C32" s="72">
        <v>199</v>
      </c>
    </row>
    <row r="33" spans="2:3" ht="15">
      <c r="B33" s="71" t="s">
        <v>11</v>
      </c>
      <c r="C33" s="72">
        <v>22</v>
      </c>
    </row>
    <row r="34" spans="2:3" ht="15">
      <c r="B34" s="71" t="s">
        <v>12</v>
      </c>
      <c r="C34" s="73">
        <f>+C32/C33</f>
        <v>9.045454545454545</v>
      </c>
    </row>
    <row r="35" spans="2:3" ht="15">
      <c r="B35" s="71" t="s">
        <v>13</v>
      </c>
      <c r="C35" s="72" t="s">
        <v>18</v>
      </c>
    </row>
    <row r="36" spans="2:3" ht="15">
      <c r="B36" s="71" t="s">
        <v>14</v>
      </c>
      <c r="C36" s="72" t="s">
        <v>1</v>
      </c>
    </row>
    <row r="37" spans="2:3" ht="15">
      <c r="B37" s="71" t="s">
        <v>15</v>
      </c>
      <c r="C37" s="74">
        <v>1</v>
      </c>
    </row>
    <row r="38" spans="2:3" ht="15">
      <c r="B38" s="71" t="s">
        <v>0</v>
      </c>
      <c r="C38" s="72" t="str">
        <f>+C28</f>
        <v>ABRIL</v>
      </c>
    </row>
    <row r="39" spans="2:3" ht="15">
      <c r="B39" s="71" t="s">
        <v>16</v>
      </c>
      <c r="C39" s="72">
        <f>+C29</f>
        <v>2020</v>
      </c>
    </row>
    <row r="40" spans="2:3" ht="15">
      <c r="B40" s="71"/>
      <c r="C40" s="71"/>
    </row>
    <row r="41" spans="2:3" ht="15.75">
      <c r="B41" s="78" t="s">
        <v>2</v>
      </c>
      <c r="C41" s="78"/>
    </row>
    <row r="42" spans="2:3" ht="15">
      <c r="B42" s="71" t="s">
        <v>10</v>
      </c>
      <c r="C42" s="72">
        <v>1</v>
      </c>
    </row>
    <row r="43" spans="2:3" ht="15">
      <c r="B43" s="71" t="s">
        <v>11</v>
      </c>
      <c r="C43" s="72">
        <f>+C13</f>
        <v>20</v>
      </c>
    </row>
    <row r="44" spans="2:3" ht="15">
      <c r="B44" s="71" t="s">
        <v>12</v>
      </c>
      <c r="C44" s="75">
        <f>+C42/C43</f>
        <v>0.05</v>
      </c>
    </row>
    <row r="45" spans="2:3" ht="15">
      <c r="B45" s="71" t="s">
        <v>13</v>
      </c>
      <c r="C45" s="72" t="s">
        <v>18</v>
      </c>
    </row>
    <row r="46" spans="2:3" ht="15">
      <c r="B46" s="71" t="s">
        <v>14</v>
      </c>
      <c r="C46" s="72" t="s">
        <v>2</v>
      </c>
    </row>
    <row r="47" spans="2:3" ht="15">
      <c r="B47" s="71" t="s">
        <v>15</v>
      </c>
      <c r="C47" s="74">
        <v>1</v>
      </c>
    </row>
    <row r="48" spans="2:3" ht="15">
      <c r="B48" s="71" t="s">
        <v>0</v>
      </c>
      <c r="C48" s="72" t="str">
        <f>+C38</f>
        <v>ABRIL</v>
      </c>
    </row>
    <row r="49" spans="2:3" ht="15">
      <c r="B49" s="71" t="s">
        <v>16</v>
      </c>
      <c r="C49" s="72">
        <f>+C39</f>
        <v>2020</v>
      </c>
    </row>
    <row r="50" spans="2:3" ht="15">
      <c r="B50" s="76"/>
      <c r="C50" s="76"/>
    </row>
    <row r="51" spans="2:3" ht="15">
      <c r="B51" s="76"/>
      <c r="C51" s="76"/>
    </row>
  </sheetData>
  <sheetProtection/>
  <mergeCells count="8">
    <mergeCell ref="B41:C41"/>
    <mergeCell ref="B31:C31"/>
    <mergeCell ref="B21:C21"/>
    <mergeCell ref="A5:D5"/>
    <mergeCell ref="A6:D6"/>
    <mergeCell ref="A7:D7"/>
    <mergeCell ref="A8:D8"/>
    <mergeCell ref="B11:C11"/>
  </mergeCells>
  <printOptions horizontalCentered="1" verticalCentered="1"/>
  <pageMargins left="0.6299212598425197" right="0.7086614173228347" top="0.15748031496062992" bottom="0.15748031496062992" header="0.31496062992125984" footer="0.31496062992125984"/>
  <pageSetup horizontalDpi="600" verticalDpi="6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9"/>
  <sheetViews>
    <sheetView zoomScalePageLayoutView="0" workbookViewId="0" topLeftCell="A49">
      <selection activeCell="I40" sqref="I40"/>
    </sheetView>
  </sheetViews>
  <sheetFormatPr defaultColWidth="11.421875" defaultRowHeight="15"/>
  <cols>
    <col min="1" max="1" width="14.7109375" style="0" customWidth="1"/>
    <col min="2" max="2" width="12.00390625" style="0" customWidth="1"/>
    <col min="3" max="3" width="16.57421875" style="0" customWidth="1"/>
    <col min="4" max="4" width="12.8515625" style="0" bestFit="1" customWidth="1"/>
    <col min="5" max="5" width="12.00390625" style="0" customWidth="1"/>
    <col min="6" max="6" width="11.7109375" style="0" customWidth="1"/>
    <col min="7" max="7" width="14.140625" style="0" customWidth="1"/>
    <col min="8" max="8" width="11.421875" style="0" customWidth="1"/>
  </cols>
  <sheetData>
    <row r="1" ht="6" customHeight="1">
      <c r="C1" s="15"/>
    </row>
    <row r="2" ht="8.25" customHeight="1">
      <c r="C2" s="15"/>
    </row>
    <row r="3" spans="1:6" ht="12" customHeight="1">
      <c r="A3" s="85" t="s">
        <v>40</v>
      </c>
      <c r="B3" s="85"/>
      <c r="C3" s="85"/>
      <c r="D3" s="85"/>
      <c r="E3" s="85"/>
      <c r="F3" s="85"/>
    </row>
    <row r="4" spans="1:6" ht="30.75" customHeight="1" thickBot="1">
      <c r="A4" s="91" t="s">
        <v>46</v>
      </c>
      <c r="B4" s="91"/>
      <c r="C4" s="91"/>
      <c r="D4" s="91"/>
      <c r="E4" s="91"/>
      <c r="F4" s="91"/>
    </row>
    <row r="5" spans="1:6" ht="15">
      <c r="A5" s="92" t="s">
        <v>19</v>
      </c>
      <c r="B5" s="93"/>
      <c r="C5" s="93"/>
      <c r="D5" s="93"/>
      <c r="E5" s="93"/>
      <c r="F5" s="93"/>
    </row>
    <row r="6" spans="1:6" s="14" customFormat="1" ht="15">
      <c r="A6" s="51" t="s">
        <v>0</v>
      </c>
      <c r="B6" s="52" t="s">
        <v>20</v>
      </c>
      <c r="C6" s="52" t="s">
        <v>21</v>
      </c>
      <c r="D6" s="53" t="s">
        <v>22</v>
      </c>
      <c r="E6" s="53" t="s">
        <v>21</v>
      </c>
      <c r="F6" s="54" t="s">
        <v>23</v>
      </c>
    </row>
    <row r="7" spans="1:6" ht="15">
      <c r="A7" s="55" t="s">
        <v>3</v>
      </c>
      <c r="B7" s="9">
        <v>1404</v>
      </c>
      <c r="C7" s="9">
        <f>B7/22</f>
        <v>63.81818181818182</v>
      </c>
      <c r="D7" s="9">
        <v>3056</v>
      </c>
      <c r="E7" s="9">
        <f>D7/22</f>
        <v>138.9090909090909</v>
      </c>
      <c r="F7" s="10">
        <f>B7+D7</f>
        <v>4460</v>
      </c>
    </row>
    <row r="8" spans="1:6" ht="15">
      <c r="A8" s="55" t="s">
        <v>4</v>
      </c>
      <c r="B8" s="9">
        <v>1157</v>
      </c>
      <c r="C8" s="9">
        <f>B8/19</f>
        <v>60.89473684210526</v>
      </c>
      <c r="D8" s="9">
        <v>2765</v>
      </c>
      <c r="E8" s="9">
        <f>D8/19</f>
        <v>145.52631578947367</v>
      </c>
      <c r="F8" s="10">
        <f aca="true" t="shared" si="0" ref="F8:F18">B8+D8</f>
        <v>3922</v>
      </c>
    </row>
    <row r="9" spans="1:6" ht="15">
      <c r="A9" s="55" t="s">
        <v>24</v>
      </c>
      <c r="B9" s="9">
        <v>962</v>
      </c>
      <c r="C9" s="9">
        <f>B9/21</f>
        <v>45.80952380952381</v>
      </c>
      <c r="D9" s="9">
        <v>2695</v>
      </c>
      <c r="E9" s="9">
        <f>D9/21</f>
        <v>128.33333333333334</v>
      </c>
      <c r="F9" s="10">
        <f t="shared" si="0"/>
        <v>3657</v>
      </c>
    </row>
    <row r="10" spans="1:6" ht="15">
      <c r="A10" s="55" t="s">
        <v>25</v>
      </c>
      <c r="B10" s="9">
        <v>1043</v>
      </c>
      <c r="C10" s="9">
        <f>B10/20</f>
        <v>52.15</v>
      </c>
      <c r="D10" s="9">
        <v>3755</v>
      </c>
      <c r="E10" s="9">
        <f>D10/20</f>
        <v>187.75</v>
      </c>
      <c r="F10" s="10">
        <f t="shared" si="0"/>
        <v>4798</v>
      </c>
    </row>
    <row r="11" spans="1:6" ht="15">
      <c r="A11" s="55" t="s">
        <v>26</v>
      </c>
      <c r="B11" s="9"/>
      <c r="C11" s="9"/>
      <c r="D11" s="9"/>
      <c r="E11" s="9"/>
      <c r="F11" s="10">
        <f t="shared" si="0"/>
        <v>0</v>
      </c>
    </row>
    <row r="12" spans="1:6" ht="15">
      <c r="A12" s="55" t="s">
        <v>27</v>
      </c>
      <c r="B12" s="9"/>
      <c r="C12" s="9"/>
      <c r="D12" s="9"/>
      <c r="E12" s="9"/>
      <c r="F12" s="10">
        <f t="shared" si="0"/>
        <v>0</v>
      </c>
    </row>
    <row r="13" spans="1:6" ht="15">
      <c r="A13" s="55" t="s">
        <v>28</v>
      </c>
      <c r="B13" s="9"/>
      <c r="C13" s="9"/>
      <c r="D13" s="9"/>
      <c r="E13" s="9"/>
      <c r="F13" s="10">
        <f t="shared" si="0"/>
        <v>0</v>
      </c>
    </row>
    <row r="14" spans="1:6" ht="15">
      <c r="A14" s="56" t="s">
        <v>29</v>
      </c>
      <c r="B14" s="9"/>
      <c r="C14" s="9"/>
      <c r="D14" s="9"/>
      <c r="E14" s="9"/>
      <c r="F14" s="10">
        <f t="shared" si="0"/>
        <v>0</v>
      </c>
    </row>
    <row r="15" spans="1:6" ht="15">
      <c r="A15" s="56" t="s">
        <v>30</v>
      </c>
      <c r="B15" s="9"/>
      <c r="C15" s="9"/>
      <c r="D15" s="9"/>
      <c r="E15" s="9"/>
      <c r="F15" s="10">
        <f t="shared" si="0"/>
        <v>0</v>
      </c>
    </row>
    <row r="16" spans="1:6" ht="15">
      <c r="A16" s="56" t="s">
        <v>31</v>
      </c>
      <c r="B16" s="9"/>
      <c r="C16" s="9"/>
      <c r="D16" s="9"/>
      <c r="E16" s="9"/>
      <c r="F16" s="10">
        <f t="shared" si="0"/>
        <v>0</v>
      </c>
    </row>
    <row r="17" spans="1:6" ht="15">
      <c r="A17" s="56" t="s">
        <v>32</v>
      </c>
      <c r="B17" s="9"/>
      <c r="C17" s="9"/>
      <c r="D17" s="9"/>
      <c r="E17" s="9"/>
      <c r="F17" s="10">
        <f t="shared" si="0"/>
        <v>0</v>
      </c>
    </row>
    <row r="18" spans="1:6" ht="15">
      <c r="A18" s="57" t="s">
        <v>33</v>
      </c>
      <c r="B18" s="9"/>
      <c r="C18" s="9"/>
      <c r="D18" s="9"/>
      <c r="E18" s="9"/>
      <c r="F18" s="10">
        <f t="shared" si="0"/>
        <v>0</v>
      </c>
    </row>
    <row r="19" spans="1:6" ht="15.75" thickBot="1">
      <c r="A19" s="58" t="s">
        <v>34</v>
      </c>
      <c r="B19" s="59">
        <f>SUM(B7:B18)</f>
        <v>4566</v>
      </c>
      <c r="C19" s="59">
        <f>SUM(C7:C18)</f>
        <v>222.67244246981087</v>
      </c>
      <c r="D19" s="59">
        <f>SUM(D7:D18)</f>
        <v>12271</v>
      </c>
      <c r="E19" s="59">
        <f>SUM(E7:E18)</f>
        <v>600.5187400318979</v>
      </c>
      <c r="F19" s="59">
        <f>SUM(F7:F18)</f>
        <v>16837</v>
      </c>
    </row>
    <row r="20" ht="14.25" customHeight="1"/>
    <row r="21" ht="15" customHeight="1"/>
    <row r="22" ht="12.75" customHeight="1"/>
    <row r="24" spans="1:7" ht="21.75" customHeight="1">
      <c r="A24" s="77"/>
      <c r="B24" s="27"/>
      <c r="C24" s="27"/>
      <c r="D24" s="27"/>
      <c r="E24" s="27"/>
      <c r="F24" s="27"/>
      <c r="G24" s="27"/>
    </row>
    <row r="26" spans="1:7" ht="15">
      <c r="A26" s="85" t="s">
        <v>41</v>
      </c>
      <c r="B26" s="85"/>
      <c r="C26" s="85"/>
      <c r="D26" s="85"/>
      <c r="E26" s="85"/>
      <c r="F26" s="85"/>
      <c r="G26" s="85"/>
    </row>
    <row r="28" spans="1:7" ht="15.75" thickBot="1">
      <c r="A28" s="86" t="s">
        <v>45</v>
      </c>
      <c r="B28" s="86"/>
      <c r="C28" s="86"/>
      <c r="D28" s="86"/>
      <c r="E28" s="86"/>
      <c r="F28" s="86"/>
      <c r="G28" s="86"/>
    </row>
    <row r="29" spans="1:7" ht="15.75" thickBot="1">
      <c r="A29" s="87" t="s">
        <v>19</v>
      </c>
      <c r="B29" s="88"/>
      <c r="C29" s="88"/>
      <c r="D29" s="88"/>
      <c r="E29" s="88"/>
      <c r="F29" s="88"/>
      <c r="G29" s="89"/>
    </row>
    <row r="30" spans="1:8" ht="17.25" thickBot="1">
      <c r="A30" s="28" t="s">
        <v>0</v>
      </c>
      <c r="B30" s="29" t="s">
        <v>35</v>
      </c>
      <c r="C30" s="30" t="s">
        <v>36</v>
      </c>
      <c r="D30" s="31" t="s">
        <v>37</v>
      </c>
      <c r="E30" s="30" t="s">
        <v>38</v>
      </c>
      <c r="F30" s="32" t="s">
        <v>39</v>
      </c>
      <c r="G30" s="33" t="s">
        <v>34</v>
      </c>
      <c r="H30" s="26"/>
    </row>
    <row r="31" spans="1:7" ht="15.75" thickBot="1">
      <c r="A31" s="34" t="s">
        <v>3</v>
      </c>
      <c r="B31" s="35">
        <v>1977.3</v>
      </c>
      <c r="C31" s="36">
        <v>1195743.62</v>
      </c>
      <c r="D31" s="36">
        <v>61837.02</v>
      </c>
      <c r="E31" s="36">
        <v>32453.82</v>
      </c>
      <c r="F31" s="37">
        <v>35834.51</v>
      </c>
      <c r="G31" s="38">
        <f>SUM(B31:F31)</f>
        <v>1327846.2700000003</v>
      </c>
    </row>
    <row r="32" spans="1:8" ht="15.75" thickBot="1">
      <c r="A32" s="39" t="s">
        <v>4</v>
      </c>
      <c r="B32" s="40">
        <v>1598.05</v>
      </c>
      <c r="C32" s="41">
        <v>924475.47</v>
      </c>
      <c r="D32" s="41">
        <v>41037.41</v>
      </c>
      <c r="E32" s="41">
        <v>6539.16</v>
      </c>
      <c r="F32" s="42">
        <v>25775.57</v>
      </c>
      <c r="G32" s="38">
        <f>SUM(B32:F32)</f>
        <v>999425.66</v>
      </c>
      <c r="H32" s="20"/>
    </row>
    <row r="33" spans="1:7" ht="15.75" thickBot="1">
      <c r="A33" s="39" t="s">
        <v>24</v>
      </c>
      <c r="B33" s="40">
        <v>1554.79</v>
      </c>
      <c r="C33" s="41">
        <v>723364.42</v>
      </c>
      <c r="D33" s="41">
        <v>55869.49</v>
      </c>
      <c r="E33" s="41">
        <v>916.65</v>
      </c>
      <c r="F33" s="42">
        <v>21175.65</v>
      </c>
      <c r="G33" s="38">
        <f aca="true" t="shared" si="1" ref="G33:G43">SUM(B33:F33)</f>
        <v>802881.0000000001</v>
      </c>
    </row>
    <row r="34" spans="1:7" ht="15.75" thickBot="1">
      <c r="A34" s="39" t="s">
        <v>25</v>
      </c>
      <c r="B34" s="40">
        <v>1581.34</v>
      </c>
      <c r="C34" s="41">
        <v>732603.1</v>
      </c>
      <c r="D34" s="41">
        <v>56532.03</v>
      </c>
      <c r="E34" s="41">
        <v>237.15</v>
      </c>
      <c r="F34" s="42">
        <v>27889.38</v>
      </c>
      <c r="G34" s="38">
        <f t="shared" si="1"/>
        <v>818843</v>
      </c>
    </row>
    <row r="35" spans="1:7" ht="15.75" thickBot="1">
      <c r="A35" s="39" t="s">
        <v>26</v>
      </c>
      <c r="B35" s="40"/>
      <c r="C35" s="41"/>
      <c r="D35" s="41"/>
      <c r="E35" s="41"/>
      <c r="F35" s="42"/>
      <c r="G35" s="38">
        <f t="shared" si="1"/>
        <v>0</v>
      </c>
    </row>
    <row r="36" spans="1:7" ht="15.75" thickBot="1">
      <c r="A36" s="39" t="s">
        <v>27</v>
      </c>
      <c r="B36" s="40"/>
      <c r="C36" s="41"/>
      <c r="D36" s="41"/>
      <c r="E36" s="41"/>
      <c r="F36" s="42"/>
      <c r="G36" s="38">
        <f t="shared" si="1"/>
        <v>0</v>
      </c>
    </row>
    <row r="37" spans="1:7" ht="15.75" thickBot="1">
      <c r="A37" s="39" t="s">
        <v>28</v>
      </c>
      <c r="B37" s="40"/>
      <c r="C37" s="41"/>
      <c r="D37" s="41"/>
      <c r="E37" s="41"/>
      <c r="F37" s="42"/>
      <c r="G37" s="38">
        <f t="shared" si="1"/>
        <v>0</v>
      </c>
    </row>
    <row r="38" spans="1:7" ht="15.75" thickBot="1">
      <c r="A38" s="43" t="s">
        <v>29</v>
      </c>
      <c r="B38" s="40"/>
      <c r="C38" s="41"/>
      <c r="D38" s="41"/>
      <c r="E38" s="41"/>
      <c r="F38" s="42"/>
      <c r="G38" s="38">
        <f t="shared" si="1"/>
        <v>0</v>
      </c>
    </row>
    <row r="39" spans="1:7" ht="15.75" thickBot="1">
      <c r="A39" s="43" t="s">
        <v>30</v>
      </c>
      <c r="B39" s="40"/>
      <c r="C39" s="41"/>
      <c r="D39" s="41"/>
      <c r="E39" s="41"/>
      <c r="F39" s="42"/>
      <c r="G39" s="38">
        <f t="shared" si="1"/>
        <v>0</v>
      </c>
    </row>
    <row r="40" spans="1:7" ht="15.75" thickBot="1">
      <c r="A40" s="43" t="s">
        <v>31</v>
      </c>
      <c r="B40" s="40"/>
      <c r="C40" s="41"/>
      <c r="D40" s="41"/>
      <c r="E40" s="41"/>
      <c r="F40" s="42"/>
      <c r="G40" s="38">
        <f t="shared" si="1"/>
        <v>0</v>
      </c>
    </row>
    <row r="41" spans="1:7" ht="15" customHeight="1" thickBot="1">
      <c r="A41" s="43" t="s">
        <v>32</v>
      </c>
      <c r="B41" s="40"/>
      <c r="C41" s="41"/>
      <c r="D41" s="41"/>
      <c r="E41" s="41"/>
      <c r="F41" s="42"/>
      <c r="G41" s="38">
        <f t="shared" si="1"/>
        <v>0</v>
      </c>
    </row>
    <row r="42" spans="1:8" ht="16.5" thickBot="1">
      <c r="A42" s="44" t="s">
        <v>33</v>
      </c>
      <c r="B42" s="45"/>
      <c r="C42" s="46"/>
      <c r="D42" s="46"/>
      <c r="E42" s="46"/>
      <c r="F42" s="42"/>
      <c r="G42" s="38">
        <f t="shared" si="1"/>
        <v>0</v>
      </c>
      <c r="H42" s="8"/>
    </row>
    <row r="43" spans="1:7" ht="15.75" thickBot="1">
      <c r="A43" s="47" t="s">
        <v>34</v>
      </c>
      <c r="B43" s="48">
        <f>+SUM(B31:B42)</f>
        <v>6711.48</v>
      </c>
      <c r="C43" s="49">
        <f>+SUM(C31:C42)</f>
        <v>3576186.61</v>
      </c>
      <c r="D43" s="49">
        <f>+SUM(D31:D42)</f>
        <v>215275.94999999998</v>
      </c>
      <c r="E43" s="49">
        <f>+SUM(E31:E42)</f>
        <v>40146.78</v>
      </c>
      <c r="F43" s="50">
        <f>+SUM(F31:F42)</f>
        <v>110675.11000000002</v>
      </c>
      <c r="G43" s="38">
        <f t="shared" si="1"/>
        <v>3948995.9299999997</v>
      </c>
    </row>
    <row r="44" spans="2:8" ht="15">
      <c r="B44" s="7"/>
      <c r="C44" s="23"/>
      <c r="D44" s="7"/>
      <c r="E44" s="23"/>
      <c r="F44" s="7"/>
      <c r="G44" s="7"/>
      <c r="H44" s="11"/>
    </row>
    <row r="45" spans="1:8" ht="15">
      <c r="A45" s="77"/>
      <c r="B45" s="24"/>
      <c r="C45" s="24"/>
      <c r="D45" s="23"/>
      <c r="E45" s="23"/>
      <c r="F45" s="7"/>
      <c r="G45" s="7"/>
      <c r="H45" s="16"/>
    </row>
    <row r="46" ht="15">
      <c r="H46" s="11"/>
    </row>
    <row r="47" spans="1:8" ht="15">
      <c r="A47" s="90" t="s">
        <v>47</v>
      </c>
      <c r="B47" s="90"/>
      <c r="C47" s="90"/>
      <c r="D47" s="90"/>
      <c r="E47" s="90"/>
      <c r="F47" s="90"/>
      <c r="G47" s="90"/>
      <c r="H47" s="16"/>
    </row>
    <row r="48" ht="15.75" thickBot="1">
      <c r="H48" s="11"/>
    </row>
    <row r="49" spans="2:8" ht="15.75" thickTop="1">
      <c r="B49" s="61" t="s">
        <v>0</v>
      </c>
      <c r="C49" s="62" t="s">
        <v>44</v>
      </c>
      <c r="H49" s="16"/>
    </row>
    <row r="50" spans="2:8" ht="15">
      <c r="B50" s="60" t="s">
        <v>3</v>
      </c>
      <c r="C50" s="63">
        <f>G31</f>
        <v>1327846.2700000003</v>
      </c>
      <c r="H50" s="11"/>
    </row>
    <row r="51" spans="2:8" ht="15">
      <c r="B51" s="60" t="s">
        <v>4</v>
      </c>
      <c r="C51" s="63">
        <f>G32</f>
        <v>999425.66</v>
      </c>
      <c r="H51" s="12"/>
    </row>
    <row r="52" spans="2:8" ht="15">
      <c r="B52" s="60" t="s">
        <v>24</v>
      </c>
      <c r="C52" s="63">
        <f>G33</f>
        <v>802881.0000000001</v>
      </c>
      <c r="H52" s="20"/>
    </row>
    <row r="53" spans="2:8" ht="15">
      <c r="B53" s="60" t="s">
        <v>25</v>
      </c>
      <c r="C53" s="63">
        <v>818843</v>
      </c>
      <c r="H53" s="20"/>
    </row>
    <row r="54" spans="2:8" ht="15">
      <c r="B54" s="60" t="s">
        <v>26</v>
      </c>
      <c r="C54" s="63">
        <f aca="true" t="shared" si="2" ref="C54:C61">G35</f>
        <v>0</v>
      </c>
      <c r="H54" s="20"/>
    </row>
    <row r="55" spans="2:8" ht="15">
      <c r="B55" s="60" t="s">
        <v>27</v>
      </c>
      <c r="C55" s="63">
        <f t="shared" si="2"/>
        <v>0</v>
      </c>
      <c r="H55" s="20"/>
    </row>
    <row r="56" spans="2:8" ht="15">
      <c r="B56" s="60" t="s">
        <v>28</v>
      </c>
      <c r="C56" s="63">
        <f t="shared" si="2"/>
        <v>0</v>
      </c>
      <c r="H56" s="12"/>
    </row>
    <row r="57" spans="2:8" ht="15">
      <c r="B57" s="66" t="s">
        <v>29</v>
      </c>
      <c r="C57" s="67">
        <f t="shared" si="2"/>
        <v>0</v>
      </c>
      <c r="H57" s="12"/>
    </row>
    <row r="58" spans="2:8" ht="15">
      <c r="B58" s="66" t="s">
        <v>30</v>
      </c>
      <c r="C58" s="67">
        <f t="shared" si="2"/>
        <v>0</v>
      </c>
      <c r="H58" s="12"/>
    </row>
    <row r="59" spans="2:8" ht="15">
      <c r="B59" s="66" t="s">
        <v>31</v>
      </c>
      <c r="C59" s="67">
        <f t="shared" si="2"/>
        <v>0</v>
      </c>
      <c r="H59" s="12"/>
    </row>
    <row r="60" spans="2:8" ht="15">
      <c r="B60" s="66" t="s">
        <v>32</v>
      </c>
      <c r="C60" s="67">
        <f t="shared" si="2"/>
        <v>0</v>
      </c>
      <c r="H60" s="12"/>
    </row>
    <row r="61" spans="2:8" ht="15">
      <c r="B61" s="66" t="s">
        <v>33</v>
      </c>
      <c r="C61" s="67">
        <f t="shared" si="2"/>
        <v>0</v>
      </c>
      <c r="H61" s="12"/>
    </row>
    <row r="62" spans="2:8" ht="15.75" thickBot="1">
      <c r="B62" s="64" t="s">
        <v>34</v>
      </c>
      <c r="C62" s="65">
        <f>SUM(C50:C61)</f>
        <v>3948995.93</v>
      </c>
      <c r="H62" s="20"/>
    </row>
    <row r="63" spans="1:5" ht="15.75" thickTop="1">
      <c r="A63" s="7"/>
      <c r="B63" s="21"/>
      <c r="C63" s="21"/>
      <c r="D63" s="22"/>
      <c r="E63" s="21"/>
    </row>
    <row r="64" spans="1:5" ht="15">
      <c r="A64" s="7"/>
      <c r="B64" s="20"/>
      <c r="C64" s="23"/>
      <c r="D64" s="25"/>
      <c r="E64" s="20"/>
    </row>
    <row r="65" spans="1:5" ht="15">
      <c r="A65" s="7"/>
      <c r="B65" s="23"/>
      <c r="C65" s="23"/>
      <c r="D65" s="24"/>
      <c r="E65" s="23"/>
    </row>
    <row r="66" spans="1:5" ht="15">
      <c r="A66" s="7"/>
      <c r="B66" s="24"/>
      <c r="C66" s="23"/>
      <c r="D66" s="7"/>
      <c r="E66" s="7"/>
    </row>
    <row r="67" spans="1:5" ht="15">
      <c r="A67" s="7"/>
      <c r="B67" s="18"/>
      <c r="C67" s="23"/>
      <c r="D67" s="7"/>
      <c r="E67" s="7"/>
    </row>
    <row r="68" spans="1:5" ht="15">
      <c r="A68" s="7"/>
      <c r="B68" s="7"/>
      <c r="C68" s="24"/>
      <c r="D68" s="7"/>
      <c r="E68" s="7"/>
    </row>
    <row r="69" spans="1:5" ht="15">
      <c r="A69" s="7"/>
      <c r="B69" s="18"/>
      <c r="C69" s="18"/>
      <c r="D69" s="7"/>
      <c r="E69" s="7"/>
    </row>
    <row r="70" spans="2:3" ht="15">
      <c r="B70" s="19"/>
      <c r="C70" s="7"/>
    </row>
    <row r="71" spans="2:3" ht="15">
      <c r="B71" s="18"/>
      <c r="C71" s="7"/>
    </row>
    <row r="72" spans="2:3" ht="15">
      <c r="B72" s="7"/>
      <c r="C72" s="7"/>
    </row>
    <row r="73" spans="2:3" ht="15">
      <c r="B73" s="18"/>
      <c r="C73" s="7"/>
    </row>
    <row r="74" spans="2:3" ht="15">
      <c r="B74" s="18"/>
      <c r="C74" s="7"/>
    </row>
    <row r="75" spans="2:3" ht="15">
      <c r="B75" s="18"/>
      <c r="C75" s="7"/>
    </row>
    <row r="76" spans="2:3" ht="15">
      <c r="B76" s="19"/>
      <c r="C76" s="7"/>
    </row>
    <row r="77" spans="2:3" ht="15">
      <c r="B77" s="7"/>
      <c r="C77" s="7"/>
    </row>
    <row r="78" spans="2:3" ht="15">
      <c r="B78" s="7"/>
      <c r="C78" s="7"/>
    </row>
    <row r="79" spans="2:3" ht="15">
      <c r="B79" s="18"/>
      <c r="C79" s="7"/>
    </row>
    <row r="80" spans="2:3" ht="15">
      <c r="B80" s="18"/>
      <c r="C80" s="7"/>
    </row>
    <row r="81" spans="2:3" ht="15">
      <c r="B81" s="7"/>
      <c r="C81" s="7"/>
    </row>
    <row r="82" spans="2:3" ht="15">
      <c r="B82" s="19"/>
      <c r="C82" s="7"/>
    </row>
    <row r="83" spans="2:3" ht="15">
      <c r="B83" s="7"/>
      <c r="C83" s="7"/>
    </row>
    <row r="86" spans="2:5" ht="15">
      <c r="B86" s="84" t="s">
        <v>42</v>
      </c>
      <c r="C86" s="84"/>
      <c r="D86" s="84"/>
      <c r="E86" s="84"/>
    </row>
    <row r="87" ht="15.75" thickBot="1"/>
    <row r="88" spans="2:3" ht="15.75" thickTop="1">
      <c r="B88" s="61" t="s">
        <v>0</v>
      </c>
      <c r="C88" s="62" t="s">
        <v>43</v>
      </c>
    </row>
    <row r="89" spans="2:5" ht="15">
      <c r="B89" s="60" t="s">
        <v>3</v>
      </c>
      <c r="C89" s="68">
        <v>7300</v>
      </c>
      <c r="D89" s="14"/>
      <c r="E89" s="14"/>
    </row>
    <row r="90" spans="2:3" ht="15">
      <c r="B90" s="60" t="s">
        <v>4</v>
      </c>
      <c r="C90" s="68">
        <v>6653</v>
      </c>
    </row>
    <row r="91" spans="2:3" ht="15">
      <c r="B91" s="60" t="s">
        <v>24</v>
      </c>
      <c r="C91" s="68">
        <v>7293</v>
      </c>
    </row>
    <row r="92" spans="2:3" ht="15">
      <c r="B92" s="60" t="s">
        <v>25</v>
      </c>
      <c r="C92" s="68">
        <v>7566</v>
      </c>
    </row>
    <row r="93" spans="2:3" ht="15">
      <c r="B93" s="60" t="s">
        <v>26</v>
      </c>
      <c r="C93" s="68">
        <v>8521</v>
      </c>
    </row>
    <row r="94" spans="2:3" ht="15">
      <c r="B94" s="60" t="s">
        <v>27</v>
      </c>
      <c r="C94" s="68">
        <v>7682</v>
      </c>
    </row>
    <row r="95" spans="2:3" ht="15">
      <c r="B95" s="60" t="s">
        <v>28</v>
      </c>
      <c r="C95" s="68">
        <v>8408</v>
      </c>
    </row>
    <row r="96" spans="2:3" ht="15">
      <c r="B96" s="66" t="s">
        <v>29</v>
      </c>
      <c r="C96" s="69">
        <v>7695</v>
      </c>
    </row>
    <row r="97" spans="2:3" ht="15">
      <c r="B97" s="66" t="s">
        <v>30</v>
      </c>
      <c r="C97" s="69">
        <v>6439</v>
      </c>
    </row>
    <row r="98" spans="2:3" ht="15">
      <c r="B98" s="66" t="s">
        <v>31</v>
      </c>
      <c r="C98" s="69">
        <v>4415</v>
      </c>
    </row>
    <row r="99" spans="2:3" ht="15.75" thickBot="1">
      <c r="B99" s="64" t="s">
        <v>34</v>
      </c>
      <c r="C99" s="70">
        <f>SUM(C89:C98)</f>
        <v>71972</v>
      </c>
    </row>
    <row r="100" ht="15.75" thickTop="1"/>
  </sheetData>
  <sheetProtection/>
  <mergeCells count="8">
    <mergeCell ref="B86:E86"/>
    <mergeCell ref="A26:G26"/>
    <mergeCell ref="A28:G28"/>
    <mergeCell ref="A29:G29"/>
    <mergeCell ref="A47:G47"/>
    <mergeCell ref="A3:F3"/>
    <mergeCell ref="A4:F4"/>
    <mergeCell ref="A5:F5"/>
  </mergeCells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landscape" paperSize="5" scale="88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RamonL</dc:creator>
  <cp:keywords/>
  <dc:description/>
  <cp:lastModifiedBy>RASTRO02</cp:lastModifiedBy>
  <cp:lastPrinted>2019-12-30T20:08:55Z</cp:lastPrinted>
  <dcterms:created xsi:type="dcterms:W3CDTF">2011-07-08T19:29:34Z</dcterms:created>
  <dcterms:modified xsi:type="dcterms:W3CDTF">2020-04-30T19:12:49Z</dcterms:modified>
  <cp:category/>
  <cp:version/>
  <cp:contentType/>
  <cp:contentStatus/>
</cp:coreProperties>
</file>