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firstSheet="2" activeTab="2"/>
  </bookViews>
  <sheets>
    <sheet name="Informe" sheetId="1" state="hidden" r:id="rId1"/>
    <sheet name="Informe.07052021" sheetId="2" state="hidden" r:id="rId2"/>
    <sheet name="Informe.13052021" sheetId="3" r:id="rId3"/>
    <sheet name="Delitos por comunidad" sheetId="4" state="hidden" r:id="rId4"/>
  </sheets>
  <definedNames>
    <definedName name="_xlnm.Print_Area" localSheetId="0">'Informe'!$A$1:$BK$46</definedName>
    <definedName name="_xlnm.Print_Area" localSheetId="1">'Informe.07052021'!$A$1:$BK$46</definedName>
    <definedName name="_xlnm.Print_Area" localSheetId="2">'Informe.13052021'!$A$1:$BK$76</definedName>
    <definedName name="XV" localSheetId="3">#REF!</definedName>
    <definedName name="XV" localSheetId="0">'Informe'!$CH$5</definedName>
    <definedName name="XV" localSheetId="1">'Informe.07052021'!$CH$5</definedName>
    <definedName name="XV" localSheetId="2">'Informe.13052021'!$CH$5</definedName>
    <definedName name="XV">#REF!</definedName>
  </definedNames>
  <calcPr fullCalcOnLoad="1"/>
</workbook>
</file>

<file path=xl/sharedStrings.xml><?xml version="1.0" encoding="utf-8"?>
<sst xmlns="http://schemas.openxmlformats.org/spreadsheetml/2006/main" count="1033" uniqueCount="141">
  <si>
    <t xml:space="preserve">Subtotal </t>
  </si>
  <si>
    <t>Masculino</t>
  </si>
  <si>
    <t xml:space="preserve">Femenino </t>
  </si>
  <si>
    <t>Total</t>
  </si>
  <si>
    <t>Fuero Común</t>
  </si>
  <si>
    <t>14 a 17</t>
  </si>
  <si>
    <t>18 a 24</t>
  </si>
  <si>
    <t>Por Edad</t>
  </si>
  <si>
    <t>Capacidad Instalada</t>
  </si>
  <si>
    <t xml:space="preserve">Entidad Federativa </t>
  </si>
  <si>
    <t xml:space="preserve">Fuero Federal </t>
  </si>
  <si>
    <t>12 a 13</t>
  </si>
  <si>
    <t xml:space="preserve">Delito </t>
  </si>
  <si>
    <t xml:space="preserve">Total </t>
  </si>
  <si>
    <t xml:space="preserve">Robo simple </t>
  </si>
  <si>
    <t>Robo calificado</t>
  </si>
  <si>
    <t>Homicidio</t>
  </si>
  <si>
    <t>Secuestro</t>
  </si>
  <si>
    <t>Lesiones</t>
  </si>
  <si>
    <t>Violación</t>
  </si>
  <si>
    <t>Contra la Salud</t>
  </si>
  <si>
    <t xml:space="preserve">Ataque a las vías de comunicación </t>
  </si>
  <si>
    <t xml:space="preserve">Uso, acopio, portación e introducción de armas de fuego del uso exclusivo del ejercito </t>
  </si>
  <si>
    <t>Centro</t>
  </si>
  <si>
    <t>Fuero Federal</t>
  </si>
  <si>
    <t>Delincuencia Organizada</t>
  </si>
  <si>
    <t>Abuso Sexual</t>
  </si>
  <si>
    <t>Femenino</t>
  </si>
  <si>
    <t>Indígenas</t>
  </si>
  <si>
    <t>Extranjeros</t>
  </si>
  <si>
    <t xml:space="preserve">Infectocontagiosos </t>
  </si>
  <si>
    <t>¿Cuantos de ellos padecen Hepatitis?</t>
  </si>
  <si>
    <t>¿Cuantos de ellos padecen VIH/SIDA?</t>
  </si>
  <si>
    <t>¿Cuantos de ellos padecen Tuberculosis?</t>
  </si>
  <si>
    <t xml:space="preserve">Otras </t>
  </si>
  <si>
    <t>Madres con Hijos en Internamiento</t>
  </si>
  <si>
    <t>POBLACIÓN VULNERABLE</t>
  </si>
  <si>
    <t>¿Cuantos indígenas hablan español?</t>
  </si>
  <si>
    <t>País de origen</t>
  </si>
  <si>
    <t>E.U</t>
  </si>
  <si>
    <t>Cuba</t>
  </si>
  <si>
    <t>12 a 13 años</t>
  </si>
  <si>
    <t>14 a 17 años</t>
  </si>
  <si>
    <t xml:space="preserve">14 a 17 años </t>
  </si>
  <si>
    <t xml:space="preserve">N°Centro (s) Nombre y Ubicación </t>
  </si>
  <si>
    <t>Suicidio</t>
  </si>
  <si>
    <t>Enfermedad</t>
  </si>
  <si>
    <t>Accidente</t>
  </si>
  <si>
    <t>Edad</t>
  </si>
  <si>
    <t>Sexo</t>
  </si>
  <si>
    <t>DEFUNCIONES de adolescentes en internamiento por causa de:</t>
  </si>
  <si>
    <t>Edad (12 años a 18 años)</t>
  </si>
  <si>
    <t>POBLACIÓN CON RIESGO SUICIDA</t>
  </si>
  <si>
    <t>Intento de Suicidio</t>
  </si>
  <si>
    <t>Autolesiones sin intencionalidad suicida</t>
  </si>
  <si>
    <t>TOTAL</t>
  </si>
  <si>
    <t>Extorsion agravada</t>
  </si>
  <si>
    <t>violacion</t>
  </si>
  <si>
    <t>Discrimacion</t>
  </si>
  <si>
    <t>QC</t>
  </si>
  <si>
    <t>Extorsión</t>
  </si>
  <si>
    <t>Feminicidio</t>
  </si>
  <si>
    <t>Total Global</t>
  </si>
  <si>
    <t>CAEM</t>
  </si>
  <si>
    <t>CIP</t>
  </si>
  <si>
    <t>CP</t>
  </si>
  <si>
    <t>CAEA</t>
  </si>
  <si>
    <t>Portacion de arma de fuego</t>
  </si>
  <si>
    <t>Extorción</t>
  </si>
  <si>
    <t>18 a  24 años</t>
  </si>
  <si>
    <t>Honduras</t>
  </si>
  <si>
    <t>Contra la Salud (Fuero Federal)</t>
  </si>
  <si>
    <t>Contra la Salud (Narcomenudeo Fuero Común)</t>
  </si>
  <si>
    <t>Francia</t>
  </si>
  <si>
    <t>Privación Ilegal de la Libertad</t>
  </si>
  <si>
    <t>Colombiano</t>
  </si>
  <si>
    <t>POBLACIÓN DE ADOLESCENTES CON SUSPENSIÓN CONDICIONAL DEL PROCESO</t>
  </si>
  <si>
    <t>Suspensión Condicional del Proceso</t>
  </si>
  <si>
    <t>POBLACIÓN EN SUSPENSIÓN CONDICIONAL DEL PROCESO</t>
  </si>
  <si>
    <t xml:space="preserve">Contra la Salud </t>
  </si>
  <si>
    <t>Prisión Preventiva (medida cautelar)</t>
  </si>
  <si>
    <t>POBLACIÓN DE ADOLESCENTES CON MEDIDAS EN EXTERNAMIENTO</t>
  </si>
  <si>
    <t>Población con Medida de Sanción</t>
  </si>
  <si>
    <t xml:space="preserve"> Población con Medida de Sanción</t>
  </si>
  <si>
    <t>Medida Cautelar</t>
  </si>
  <si>
    <t xml:space="preserve">Fuero Común
</t>
  </si>
  <si>
    <t xml:space="preserve">Edad
</t>
  </si>
  <si>
    <t xml:space="preserve">POBLACIÓN DE ADOLESCENTES CON MEDIDAS EN INTERNAMIENTO </t>
  </si>
  <si>
    <t>Discapacidad psicosocial o mental</t>
  </si>
  <si>
    <t>Discapacidad física</t>
  </si>
  <si>
    <t>Otro</t>
  </si>
  <si>
    <t>Delito</t>
  </si>
  <si>
    <t>POBLACIÓN DE ADOLESCENTES POR DELITO EN INTERNAMIENTO</t>
  </si>
  <si>
    <t>PRISIÓN PREVENTIVA</t>
  </si>
  <si>
    <t>MEDIDA DE SANCIÓN</t>
  </si>
  <si>
    <t>POBLACIÓN DE ADOLESCENTES POR DELITO EN EXTERNAMIENTO</t>
  </si>
  <si>
    <t>MEDIDA CAUTELAR</t>
  </si>
  <si>
    <t>San Luis Potosi, S.L.P.</t>
  </si>
  <si>
    <t>Dirección General de Ejecución de Medidas para Menores</t>
  </si>
  <si>
    <t>Ilimitada</t>
  </si>
  <si>
    <t>Más de 24</t>
  </si>
  <si>
    <t>Sin Especificar</t>
  </si>
  <si>
    <t>Asociación delictuosa</t>
  </si>
  <si>
    <t>Ataque peligroso</t>
  </si>
  <si>
    <t>Más de 24 años</t>
  </si>
  <si>
    <t>Sin especificar</t>
  </si>
  <si>
    <t>Contra la Salud (fuero comun)</t>
  </si>
  <si>
    <t>Contra la Salud (fuero federal)</t>
  </si>
  <si>
    <t>Extorsión Agravada</t>
  </si>
  <si>
    <t>Allanamiento de morada</t>
  </si>
  <si>
    <t>Contra la Biodiversidad ( Fuero federal)</t>
  </si>
  <si>
    <t>Contra la seguridad de tránsito de vehículos</t>
  </si>
  <si>
    <t>De las armas prohibidas</t>
  </si>
  <si>
    <t>Parricidio</t>
  </si>
  <si>
    <t>Violencia familiar</t>
  </si>
  <si>
    <t>Asalto - sin especificar</t>
  </si>
  <si>
    <t>Daño en las cosas</t>
  </si>
  <si>
    <t>Exrorsión - sin especificar</t>
  </si>
  <si>
    <t>Violacion</t>
  </si>
  <si>
    <t>Abuso sexual</t>
  </si>
  <si>
    <t>ABRIL SAN LUIS POTOSÍ</t>
  </si>
  <si>
    <t>DEBEN DE SER 4</t>
  </si>
  <si>
    <t>DEBE DE SER 1</t>
  </si>
  <si>
    <t>DEBEN DE SER 13</t>
  </si>
  <si>
    <t>DEBE DE SER UN DELITO DEL FUERO FEDERAL EN EL RANGO DE EDAD DE 18 A 24 AÑOS, EN 14 A 17 DEBE DE SER 0.</t>
  </si>
  <si>
    <t>DEBEN DE SER 9</t>
  </si>
  <si>
    <t>DEBEN DE SER 64 EN EL RANGO DE EDAD DE 18 A MAS AÑOS</t>
  </si>
  <si>
    <t>DEBEN DE SER 233 EN EL RANGO DE EDAD 18 A MAS.</t>
  </si>
  <si>
    <t>DEBEN DE SER 3</t>
  </si>
  <si>
    <t>DEBE DE SER 0</t>
  </si>
  <si>
    <t>Asalto</t>
  </si>
  <si>
    <t>deben de ser 2 delitos solo citar el delito de mayor impacto si trae mas de dos delitos</t>
  </si>
  <si>
    <t>deben de ser solo 12 delitos, solo citar el delito de mayor impacto, si es que trae mas de dos delitos el adolescente.</t>
  </si>
  <si>
    <t>deben de ser 70 delitos, solo citar el delito de mayor impacto, si es que el adolescente trae mas de dos delitos.</t>
  </si>
  <si>
    <t>deben de ser 239 delitos en el rango de edad de 18 a más, solo citar el delito de mayor impacto, si el adolescente trae mas de dos delitos.</t>
  </si>
  <si>
    <t>favor de especificar los delitos federales, deben de 5 delitos en medida cautelar y 7 en medida de sanción, en los rangos de edad de 18años a más.</t>
  </si>
  <si>
    <t>Portacion de arma de fuego (fuero comun)</t>
  </si>
  <si>
    <t>Portacion de arma de fuego (fuero fedral)</t>
  </si>
  <si>
    <t>NA</t>
  </si>
  <si>
    <t>Contra la seguridad de tránsito de vehículo</t>
  </si>
  <si>
    <t>ENERO  2022          SAN LUIS POTOSÍ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</si>
</sst>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48"/>
      <color indexed="8"/>
      <name val="Calibri"/>
      <family val="2"/>
    </font>
    <font>
      <sz val="26"/>
      <color indexed="10"/>
      <name val="Calibri"/>
      <family val="2"/>
    </font>
    <font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48"/>
      <color indexed="8"/>
      <name val="Calibri"/>
      <family val="2"/>
    </font>
    <font>
      <sz val="48"/>
      <name val="Calibri"/>
      <family val="2"/>
    </font>
    <font>
      <sz val="2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10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48"/>
      <color theme="1"/>
      <name val="Calibri"/>
      <family val="2"/>
    </font>
    <font>
      <sz val="26"/>
      <color rgb="FFFF0000"/>
      <name val="Calibri"/>
      <family val="2"/>
    </font>
    <font>
      <sz val="18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48"/>
      <color theme="1"/>
      <name val="Calibri"/>
      <family val="2"/>
    </font>
    <font>
      <sz val="12"/>
      <color rgb="FFFF0000"/>
      <name val="Calibri"/>
      <family val="2"/>
    </font>
    <font>
      <b/>
      <sz val="24"/>
      <color rgb="FFFF0000"/>
      <name val="Calibri"/>
      <family val="2"/>
    </font>
    <font>
      <sz val="22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/>
      <bottom style="thin"/>
    </border>
    <border>
      <left/>
      <right style="thin"/>
      <top/>
      <bottom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ck"/>
      <right/>
      <top style="double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0" fillId="10" borderId="5" applyFill="0" applyBorder="0">
      <alignment horizontal="center"/>
      <protection/>
    </xf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8" fillId="0" borderId="9" applyNumberFormat="0" applyFill="0" applyAlignment="0" applyProtection="0"/>
    <xf numFmtId="0" fontId="57" fillId="0" borderId="10" applyNumberFormat="0" applyFill="0" applyAlignment="0" applyProtection="0"/>
  </cellStyleXfs>
  <cellXfs count="596">
    <xf numFmtId="0" fontId="0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7" fillId="16" borderId="14" xfId="0" applyFont="1" applyFill="1" applyBorder="1" applyAlignment="1">
      <alignment vertical="center" wrapText="1"/>
    </xf>
    <xf numFmtId="0" fontId="0" fillId="16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60" fillId="16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16" borderId="5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6" borderId="21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 quotePrefix="1">
      <alignment horizontal="center"/>
    </xf>
    <xf numFmtId="0" fontId="65" fillId="37" borderId="14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 wrapText="1"/>
    </xf>
    <xf numFmtId="0" fontId="60" fillId="38" borderId="14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8" borderId="0" xfId="0" applyFont="1" applyFill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0" fillId="38" borderId="0" xfId="0" applyFont="1" applyFill="1" applyBorder="1" applyAlignment="1">
      <alignment/>
    </xf>
    <xf numFmtId="0" fontId="66" fillId="0" borderId="26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57" fillId="16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16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8" borderId="0" xfId="0" applyFont="1" applyFill="1" applyAlignment="1">
      <alignment/>
    </xf>
    <xf numFmtId="0" fontId="5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0" fillId="33" borderId="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7" fillId="0" borderId="14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0" fillId="16" borderId="23" xfId="0" applyFont="1" applyFill="1" applyBorder="1" applyAlignment="1">
      <alignment horizontal="center"/>
    </xf>
    <xf numFmtId="0" fontId="57" fillId="39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16" borderId="14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 wrapText="1"/>
    </xf>
    <xf numFmtId="0" fontId="60" fillId="38" borderId="14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57" fillId="39" borderId="5" xfId="0" applyFont="1" applyFill="1" applyBorder="1" applyAlignment="1">
      <alignment horizontal="center" vertical="center" wrapText="1"/>
    </xf>
    <xf numFmtId="0" fontId="57" fillId="39" borderId="27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 wrapText="1"/>
    </xf>
    <xf numFmtId="0" fontId="62" fillId="37" borderId="0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67" fillId="39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67" fillId="39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39" borderId="5" xfId="0" applyFont="1" applyFill="1" applyBorder="1" applyAlignment="1">
      <alignment horizontal="center" vertical="center" wrapText="1"/>
    </xf>
    <xf numFmtId="0" fontId="57" fillId="39" borderId="2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/>
    </xf>
    <xf numFmtId="0" fontId="57" fillId="39" borderId="5" xfId="0" applyFont="1" applyFill="1" applyBorder="1" applyAlignment="1">
      <alignment horizontal="center" vertical="center" wrapText="1"/>
    </xf>
    <xf numFmtId="0" fontId="57" fillId="39" borderId="2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57" fillId="17" borderId="30" xfId="0" applyFont="1" applyFill="1" applyBorder="1" applyAlignment="1">
      <alignment horizontal="center" vertical="center"/>
    </xf>
    <xf numFmtId="0" fontId="57" fillId="40" borderId="27" xfId="0" applyFont="1" applyFill="1" applyBorder="1" applyAlignment="1">
      <alignment horizontal="center" vertical="center"/>
    </xf>
    <xf numFmtId="0" fontId="57" fillId="40" borderId="31" xfId="0" applyFont="1" applyFill="1" applyBorder="1" applyAlignment="1">
      <alignment horizontal="center" vertical="center"/>
    </xf>
    <xf numFmtId="0" fontId="70" fillId="41" borderId="14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57" fillId="41" borderId="14" xfId="0" applyFont="1" applyFill="1" applyBorder="1" applyAlignment="1">
      <alignment horizontal="center" vertical="center"/>
    </xf>
    <xf numFmtId="0" fontId="57" fillId="41" borderId="28" xfId="0" applyFont="1" applyFill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0" fontId="57" fillId="10" borderId="14" xfId="0" applyFont="1" applyFill="1" applyBorder="1" applyAlignment="1">
      <alignment horizontal="center" vertical="center"/>
    </xf>
    <xf numFmtId="0" fontId="57" fillId="10" borderId="27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 wrapText="1"/>
    </xf>
    <xf numFmtId="0" fontId="57" fillId="42" borderId="27" xfId="0" applyFont="1" applyFill="1" applyBorder="1" applyAlignment="1">
      <alignment horizontal="center" vertical="center"/>
    </xf>
    <xf numFmtId="0" fontId="57" fillId="42" borderId="27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wrapText="1"/>
    </xf>
    <xf numFmtId="0" fontId="70" fillId="36" borderId="14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 wrapText="1"/>
    </xf>
    <xf numFmtId="0" fontId="70" fillId="19" borderId="14" xfId="0" applyFont="1" applyFill="1" applyBorder="1" applyAlignment="1">
      <alignment horizontal="center" vertical="center"/>
    </xf>
    <xf numFmtId="0" fontId="70" fillId="19" borderId="5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57" fillId="19" borderId="14" xfId="0" applyFont="1" applyFill="1" applyBorder="1" applyAlignment="1">
      <alignment horizontal="center" vertical="center"/>
    </xf>
    <xf numFmtId="0" fontId="67" fillId="10" borderId="33" xfId="0" applyFont="1" applyFill="1" applyBorder="1" applyAlignment="1">
      <alignment vertical="center" wrapText="1"/>
    </xf>
    <xf numFmtId="0" fontId="67" fillId="10" borderId="14" xfId="0" applyFont="1" applyFill="1" applyBorder="1" applyAlignment="1">
      <alignment horizontal="center" vertical="center" wrapText="1"/>
    </xf>
    <xf numFmtId="0" fontId="67" fillId="10" borderId="34" xfId="0" applyFont="1" applyFill="1" applyBorder="1" applyAlignment="1">
      <alignment vertical="center"/>
    </xf>
    <xf numFmtId="0" fontId="67" fillId="10" borderId="27" xfId="0" applyFont="1" applyFill="1" applyBorder="1" applyAlignment="1">
      <alignment horizontal="center" vertical="center" wrapText="1"/>
    </xf>
    <xf numFmtId="0" fontId="67" fillId="10" borderId="34" xfId="0" applyFont="1" applyFill="1" applyBorder="1" applyAlignment="1">
      <alignment horizontal="center" vertical="center"/>
    </xf>
    <xf numFmtId="0" fontId="57" fillId="10" borderId="34" xfId="0" applyFont="1" applyFill="1" applyBorder="1" applyAlignment="1">
      <alignment horizontal="center" vertical="center"/>
    </xf>
    <xf numFmtId="0" fontId="57" fillId="10" borderId="35" xfId="0" applyFont="1" applyFill="1" applyBorder="1" applyAlignment="1">
      <alignment horizontal="center" vertical="center"/>
    </xf>
    <xf numFmtId="0" fontId="57" fillId="10" borderId="14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67" fillId="10" borderId="22" xfId="0" applyFont="1" applyFill="1" applyBorder="1" applyAlignment="1">
      <alignment horizontal="center" vertical="center" wrapText="1"/>
    </xf>
    <xf numFmtId="0" fontId="67" fillId="10" borderId="14" xfId="0" applyFont="1" applyFill="1" applyBorder="1" applyAlignment="1">
      <alignment vertical="center"/>
    </xf>
    <xf numFmtId="0" fontId="70" fillId="43" borderId="14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7" fillId="39" borderId="5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53" fillId="0" borderId="36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38" borderId="14" xfId="0" applyFont="1" applyFill="1" applyBorder="1" applyAlignment="1">
      <alignment horizontal="center" vertical="center"/>
    </xf>
    <xf numFmtId="0" fontId="57" fillId="19" borderId="23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16" borderId="5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70" fillId="38" borderId="14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5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70" fillId="38" borderId="27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57" fillId="38" borderId="30" xfId="0" applyFont="1" applyFill="1" applyBorder="1" applyAlignment="1">
      <alignment horizontal="center" vertical="center"/>
    </xf>
    <xf numFmtId="0" fontId="71" fillId="38" borderId="0" xfId="0" applyFont="1" applyFill="1" applyAlignment="1">
      <alignment horizontal="center" vertical="center"/>
    </xf>
    <xf numFmtId="0" fontId="72" fillId="38" borderId="0" xfId="0" applyFont="1" applyFill="1" applyAlignment="1">
      <alignment horizontal="center" vertical="center" wrapText="1"/>
    </xf>
    <xf numFmtId="0" fontId="57" fillId="44" borderId="14" xfId="0" applyFont="1" applyFill="1" applyBorder="1" applyAlignment="1">
      <alignment horizontal="center" vertical="center"/>
    </xf>
    <xf numFmtId="0" fontId="57" fillId="44" borderId="14" xfId="0" applyFont="1" applyFill="1" applyBorder="1" applyAlignment="1">
      <alignment horizontal="center" vertical="center" wrapText="1"/>
    </xf>
    <xf numFmtId="0" fontId="57" fillId="44" borderId="27" xfId="0" applyFont="1" applyFill="1" applyBorder="1" applyAlignment="1">
      <alignment horizontal="center" vertical="center"/>
    </xf>
    <xf numFmtId="0" fontId="57" fillId="44" borderId="27" xfId="0" applyFont="1" applyFill="1" applyBorder="1" applyAlignment="1">
      <alignment horizontal="center" vertical="center" wrapText="1"/>
    </xf>
    <xf numFmtId="0" fontId="71" fillId="38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38" borderId="18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/>
    </xf>
    <xf numFmtId="0" fontId="59" fillId="38" borderId="5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57" fillId="45" borderId="37" xfId="0" applyFont="1" applyFill="1" applyBorder="1" applyAlignment="1">
      <alignment vertical="center"/>
    </xf>
    <xf numFmtId="0" fontId="57" fillId="45" borderId="27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57" fillId="10" borderId="14" xfId="0" applyFont="1" applyFill="1" applyBorder="1" applyAlignment="1">
      <alignment horizontal="center" vertical="center" wrapText="1"/>
    </xf>
    <xf numFmtId="0" fontId="57" fillId="10" borderId="27" xfId="0" applyFont="1" applyFill="1" applyBorder="1" applyAlignment="1">
      <alignment horizontal="center" vertical="center" wrapText="1"/>
    </xf>
    <xf numFmtId="0" fontId="59" fillId="38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7" fillId="46" borderId="27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64" fillId="37" borderId="14" xfId="0" applyFont="1" applyFill="1" applyBorder="1" applyAlignment="1">
      <alignment horizontal="center" vertical="center" wrapText="1"/>
    </xf>
    <xf numFmtId="0" fontId="57" fillId="38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/>
    </xf>
    <xf numFmtId="0" fontId="53" fillId="38" borderId="0" xfId="0" applyFont="1" applyFill="1" applyAlignment="1">
      <alignment horizontal="center" vertical="center"/>
    </xf>
    <xf numFmtId="0" fontId="57" fillId="39" borderId="14" xfId="0" applyFont="1" applyFill="1" applyBorder="1" applyAlignment="1">
      <alignment vertical="center"/>
    </xf>
    <xf numFmtId="0" fontId="57" fillId="10" borderId="22" xfId="0" applyFont="1" applyFill="1" applyBorder="1" applyAlignment="1">
      <alignment horizontal="center" vertical="center" wrapText="1"/>
    </xf>
    <xf numFmtId="0" fontId="57" fillId="10" borderId="23" xfId="0" applyFont="1" applyFill="1" applyBorder="1" applyAlignment="1">
      <alignment horizontal="center" vertical="center" wrapText="1"/>
    </xf>
    <xf numFmtId="0" fontId="57" fillId="1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53" fillId="0" borderId="32" xfId="0" applyFont="1" applyFill="1" applyBorder="1" applyAlignment="1">
      <alignment wrapText="1"/>
    </xf>
    <xf numFmtId="0" fontId="53" fillId="38" borderId="32" xfId="0" applyFont="1" applyFill="1" applyBorder="1" applyAlignment="1">
      <alignment vertical="center"/>
    </xf>
    <xf numFmtId="0" fontId="53" fillId="0" borderId="0" xfId="0" applyFont="1" applyFill="1" applyBorder="1" applyAlignment="1">
      <alignment wrapText="1"/>
    </xf>
    <xf numFmtId="0" fontId="53" fillId="38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wrapText="1"/>
    </xf>
    <xf numFmtId="0" fontId="57" fillId="10" borderId="33" xfId="0" applyFont="1" applyFill="1" applyBorder="1" applyAlignment="1">
      <alignment vertical="center" wrapText="1"/>
    </xf>
    <xf numFmtId="0" fontId="57" fillId="10" borderId="34" xfId="0" applyFont="1" applyFill="1" applyBorder="1" applyAlignment="1">
      <alignment vertical="center"/>
    </xf>
    <xf numFmtId="0" fontId="64" fillId="37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 wrapText="1"/>
    </xf>
    <xf numFmtId="0" fontId="57" fillId="39" borderId="14" xfId="0" applyFont="1" applyFill="1" applyBorder="1" applyAlignment="1">
      <alignment horizontal="center" vertical="center"/>
    </xf>
    <xf numFmtId="0" fontId="57" fillId="39" borderId="5" xfId="0" applyFont="1" applyFill="1" applyBorder="1" applyAlignment="1">
      <alignment horizontal="center" vertical="center"/>
    </xf>
    <xf numFmtId="0" fontId="57" fillId="39" borderId="27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justify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7" fillId="47" borderId="14" xfId="0" applyFont="1" applyFill="1" applyBorder="1" applyAlignment="1">
      <alignment horizontal="center" vertical="center"/>
    </xf>
    <xf numFmtId="0" fontId="67" fillId="3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16" borderId="23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/>
    </xf>
    <xf numFmtId="0" fontId="57" fillId="33" borderId="5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67" fillId="10" borderId="38" xfId="0" applyFont="1" applyFill="1" applyBorder="1" applyAlignment="1">
      <alignment horizontal="center" vertical="center"/>
    </xf>
    <xf numFmtId="0" fontId="67" fillId="10" borderId="39" xfId="0" applyFont="1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wrapText="1"/>
    </xf>
    <xf numFmtId="0" fontId="0" fillId="16" borderId="17" xfId="0" applyFont="1" applyFill="1" applyBorder="1" applyAlignment="1">
      <alignment wrapText="1"/>
    </xf>
    <xf numFmtId="0" fontId="57" fillId="10" borderId="5" xfId="0" applyFont="1" applyFill="1" applyBorder="1" applyAlignment="1">
      <alignment horizontal="center" vertical="center"/>
    </xf>
    <xf numFmtId="0" fontId="57" fillId="10" borderId="37" xfId="0" applyFont="1" applyFill="1" applyBorder="1" applyAlignment="1">
      <alignment horizontal="center" vertical="center"/>
    </xf>
    <xf numFmtId="0" fontId="57" fillId="10" borderId="32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75" fillId="16" borderId="14" xfId="0" applyFont="1" applyFill="1" applyBorder="1" applyAlignment="1">
      <alignment horizontal="center" vertical="center"/>
    </xf>
    <xf numFmtId="0" fontId="57" fillId="16" borderId="40" xfId="0" applyFont="1" applyFill="1" applyBorder="1" applyAlignment="1">
      <alignment horizontal="center"/>
    </xf>
    <xf numFmtId="0" fontId="57" fillId="16" borderId="41" xfId="0" applyFont="1" applyFill="1" applyBorder="1" applyAlignment="1">
      <alignment horizontal="center"/>
    </xf>
    <xf numFmtId="0" fontId="0" fillId="16" borderId="41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 vertical="center"/>
    </xf>
    <xf numFmtId="0" fontId="57" fillId="10" borderId="14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57" fillId="33" borderId="5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center" vertical="center"/>
    </xf>
    <xf numFmtId="0" fontId="57" fillId="10" borderId="0" xfId="0" applyFont="1" applyFill="1" applyBorder="1" applyAlignment="1">
      <alignment horizontal="center" vertical="center"/>
    </xf>
    <xf numFmtId="0" fontId="0" fillId="17" borderId="44" xfId="0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 horizontal="center" vertical="center" wrapText="1"/>
    </xf>
    <xf numFmtId="0" fontId="57" fillId="16" borderId="45" xfId="0" applyFont="1" applyFill="1" applyBorder="1" applyAlignment="1">
      <alignment horizontal="center"/>
    </xf>
    <xf numFmtId="0" fontId="57" fillId="16" borderId="46" xfId="0" applyFont="1" applyFill="1" applyBorder="1" applyAlignment="1">
      <alignment horizontal="center"/>
    </xf>
    <xf numFmtId="0" fontId="0" fillId="16" borderId="46" xfId="0" applyFont="1" applyFill="1" applyBorder="1" applyAlignment="1">
      <alignment horizontal="center"/>
    </xf>
    <xf numFmtId="0" fontId="0" fillId="16" borderId="47" xfId="0" applyFont="1" applyFill="1" applyBorder="1" applyAlignment="1">
      <alignment horizontal="center"/>
    </xf>
    <xf numFmtId="0" fontId="0" fillId="16" borderId="48" xfId="0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0" fillId="17" borderId="50" xfId="0" applyFont="1" applyFill="1" applyBorder="1" applyAlignment="1">
      <alignment horizontal="center" vertical="center"/>
    </xf>
    <xf numFmtId="0" fontId="0" fillId="17" borderId="51" xfId="0" applyFont="1" applyFill="1" applyBorder="1" applyAlignment="1">
      <alignment horizontal="center" vertical="center"/>
    </xf>
    <xf numFmtId="0" fontId="57" fillId="10" borderId="38" xfId="0" applyFont="1" applyFill="1" applyBorder="1" applyAlignment="1">
      <alignment horizontal="center" vertical="center" wrapText="1"/>
    </xf>
    <xf numFmtId="0" fontId="57" fillId="10" borderId="32" xfId="0" applyFont="1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7" fillId="10" borderId="52" xfId="0" applyFont="1" applyFill="1" applyBorder="1" applyAlignment="1">
      <alignment horizontal="center" vertical="center"/>
    </xf>
    <xf numFmtId="0" fontId="57" fillId="10" borderId="53" xfId="0" applyFont="1" applyFill="1" applyBorder="1" applyAlignment="1">
      <alignment horizontal="center" vertical="center"/>
    </xf>
    <xf numFmtId="0" fontId="57" fillId="10" borderId="5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49" fontId="76" fillId="0" borderId="12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0" fontId="75" fillId="16" borderId="55" xfId="0" applyFont="1" applyFill="1" applyBorder="1" applyAlignment="1">
      <alignment horizontal="center"/>
    </xf>
    <xf numFmtId="0" fontId="75" fillId="16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16" borderId="17" xfId="0" applyFont="1" applyFill="1" applyBorder="1" applyAlignment="1">
      <alignment/>
    </xf>
    <xf numFmtId="0" fontId="0" fillId="16" borderId="56" xfId="0" applyFont="1" applyFill="1" applyBorder="1" applyAlignment="1">
      <alignment horizontal="center" vertical="center"/>
    </xf>
    <xf numFmtId="0" fontId="0" fillId="16" borderId="57" xfId="0" applyFont="1" applyFill="1" applyBorder="1" applyAlignment="1">
      <alignment horizontal="center"/>
    </xf>
    <xf numFmtId="0" fontId="0" fillId="16" borderId="58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/>
    </xf>
    <xf numFmtId="0" fontId="0" fillId="16" borderId="39" xfId="0" applyFont="1" applyFill="1" applyBorder="1" applyAlignment="1">
      <alignment horizontal="center"/>
    </xf>
    <xf numFmtId="0" fontId="75" fillId="16" borderId="59" xfId="0" applyFont="1" applyFill="1" applyBorder="1" applyAlignment="1">
      <alignment horizontal="center"/>
    </xf>
    <xf numFmtId="0" fontId="70" fillId="40" borderId="14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center"/>
    </xf>
    <xf numFmtId="0" fontId="0" fillId="16" borderId="37" xfId="0" applyFont="1" applyFill="1" applyBorder="1" applyAlignment="1">
      <alignment horizontal="center"/>
    </xf>
    <xf numFmtId="0" fontId="0" fillId="16" borderId="27" xfId="0" applyFont="1" applyFill="1" applyBorder="1" applyAlignment="1">
      <alignment horizontal="center"/>
    </xf>
    <xf numFmtId="0" fontId="75" fillId="16" borderId="60" xfId="0" applyFont="1" applyFill="1" applyBorder="1" applyAlignment="1">
      <alignment horizontal="center"/>
    </xf>
    <xf numFmtId="0" fontId="75" fillId="16" borderId="61" xfId="0" applyFont="1" applyFill="1" applyBorder="1" applyAlignment="1">
      <alignment horizontal="center"/>
    </xf>
    <xf numFmtId="0" fontId="75" fillId="16" borderId="62" xfId="0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/>
    </xf>
    <xf numFmtId="0" fontId="0" fillId="16" borderId="22" xfId="0" applyFont="1" applyFill="1" applyBorder="1" applyAlignment="1">
      <alignment/>
    </xf>
    <xf numFmtId="0" fontId="0" fillId="16" borderId="32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70" fillId="17" borderId="14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 vertical="center"/>
    </xf>
    <xf numFmtId="0" fontId="0" fillId="16" borderId="43" xfId="0" applyFont="1" applyFill="1" applyBorder="1" applyAlignment="1">
      <alignment horizontal="center"/>
    </xf>
    <xf numFmtId="0" fontId="0" fillId="16" borderId="64" xfId="0" applyFont="1" applyFill="1" applyBorder="1" applyAlignment="1">
      <alignment horizontal="center"/>
    </xf>
    <xf numFmtId="0" fontId="57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57" fillId="16" borderId="38" xfId="0" applyFont="1" applyFill="1" applyBorder="1" applyAlignment="1">
      <alignment horizontal="center" vertical="center" wrapText="1"/>
    </xf>
    <xf numFmtId="0" fontId="57" fillId="16" borderId="39" xfId="0" applyFont="1" applyFill="1" applyBorder="1" applyAlignment="1">
      <alignment horizontal="center" vertical="center" wrapText="1"/>
    </xf>
    <xf numFmtId="0" fontId="57" fillId="16" borderId="40" xfId="0" applyFont="1" applyFill="1" applyBorder="1" applyAlignment="1">
      <alignment horizontal="center" vertical="center" wrapText="1"/>
    </xf>
    <xf numFmtId="0" fontId="57" fillId="16" borderId="21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/>
    </xf>
    <xf numFmtId="0" fontId="57" fillId="16" borderId="65" xfId="0" applyFont="1" applyFill="1" applyBorder="1" applyAlignment="1">
      <alignment horizontal="center"/>
    </xf>
    <xf numFmtId="0" fontId="0" fillId="16" borderId="66" xfId="0" applyFont="1" applyFill="1" applyBorder="1" applyAlignment="1">
      <alignment horizontal="center"/>
    </xf>
    <xf numFmtId="0" fontId="70" fillId="17" borderId="5" xfId="0" applyFont="1" applyFill="1" applyBorder="1" applyAlignment="1">
      <alignment horizontal="center" vertical="center"/>
    </xf>
    <xf numFmtId="0" fontId="70" fillId="17" borderId="27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/>
    </xf>
    <xf numFmtId="0" fontId="57" fillId="33" borderId="5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75" fillId="38" borderId="0" xfId="0" applyFont="1" applyFill="1" applyBorder="1" applyAlignment="1">
      <alignment horizontal="center"/>
    </xf>
    <xf numFmtId="0" fontId="70" fillId="40" borderId="5" xfId="0" applyFont="1" applyFill="1" applyBorder="1" applyAlignment="1">
      <alignment horizontal="center" vertical="center"/>
    </xf>
    <xf numFmtId="0" fontId="70" fillId="40" borderId="27" xfId="0" applyFont="1" applyFill="1" applyBorder="1" applyAlignment="1">
      <alignment horizontal="center" vertical="center"/>
    </xf>
    <xf numFmtId="0" fontId="57" fillId="16" borderId="67" xfId="0" applyFont="1" applyFill="1" applyBorder="1" applyAlignment="1">
      <alignment horizontal="center"/>
    </xf>
    <xf numFmtId="0" fontId="57" fillId="16" borderId="47" xfId="0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horizontal="center"/>
    </xf>
    <xf numFmtId="0" fontId="0" fillId="16" borderId="68" xfId="0" applyFont="1" applyFill="1" applyBorder="1" applyAlignment="1">
      <alignment horizontal="center" vertical="center"/>
    </xf>
    <xf numFmtId="0" fontId="0" fillId="16" borderId="69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 vertical="center"/>
    </xf>
    <xf numFmtId="0" fontId="0" fillId="16" borderId="68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 horizontal="center"/>
    </xf>
    <xf numFmtId="0" fontId="57" fillId="16" borderId="70" xfId="0" applyFont="1" applyFill="1" applyBorder="1" applyAlignment="1">
      <alignment horizontal="center"/>
    </xf>
    <xf numFmtId="0" fontId="57" fillId="16" borderId="66" xfId="0" applyFont="1" applyFill="1" applyBorder="1" applyAlignment="1">
      <alignment horizontal="center"/>
    </xf>
    <xf numFmtId="0" fontId="0" fillId="16" borderId="71" xfId="0" applyFont="1" applyFill="1" applyBorder="1" applyAlignment="1">
      <alignment horizontal="center"/>
    </xf>
    <xf numFmtId="0" fontId="0" fillId="16" borderId="72" xfId="0" applyFont="1" applyFill="1" applyBorder="1" applyAlignment="1">
      <alignment horizontal="center"/>
    </xf>
    <xf numFmtId="0" fontId="0" fillId="16" borderId="43" xfId="0" applyFont="1" applyFill="1" applyBorder="1" applyAlignment="1">
      <alignment/>
    </xf>
    <xf numFmtId="0" fontId="57" fillId="33" borderId="27" xfId="0" applyFont="1" applyFill="1" applyBorder="1" applyAlignment="1">
      <alignment horizontal="center" vertical="center"/>
    </xf>
    <xf numFmtId="0" fontId="57" fillId="39" borderId="5" xfId="0" applyFont="1" applyFill="1" applyBorder="1" applyAlignment="1">
      <alignment horizontal="center" vertical="center" wrapText="1"/>
    </xf>
    <xf numFmtId="0" fontId="57" fillId="39" borderId="27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10" borderId="40" xfId="0" applyFont="1" applyFill="1" applyBorder="1" applyAlignment="1">
      <alignment horizontal="center" vertical="center" wrapText="1"/>
    </xf>
    <xf numFmtId="0" fontId="57" fillId="10" borderId="41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0" fillId="41" borderId="44" xfId="0" applyFont="1" applyFill="1" applyBorder="1" applyAlignment="1">
      <alignment horizontal="center" wrapText="1"/>
    </xf>
    <xf numFmtId="0" fontId="0" fillId="41" borderId="0" xfId="0" applyFont="1" applyFill="1" applyAlignment="1">
      <alignment horizontal="center" wrapText="1"/>
    </xf>
    <xf numFmtId="0" fontId="0" fillId="40" borderId="44" xfId="0" applyFont="1" applyFill="1" applyBorder="1" applyAlignment="1">
      <alignment horizontal="center" wrapText="1"/>
    </xf>
    <xf numFmtId="0" fontId="0" fillId="40" borderId="0" xfId="0" applyFont="1" applyFill="1" applyAlignment="1">
      <alignment horizontal="center" wrapText="1"/>
    </xf>
    <xf numFmtId="0" fontId="0" fillId="16" borderId="39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 wrapText="1"/>
    </xf>
    <xf numFmtId="0" fontId="57" fillId="16" borderId="23" xfId="0" applyFont="1" applyFill="1" applyBorder="1" applyAlignment="1">
      <alignment horizontal="center" vertical="center" wrapText="1"/>
    </xf>
    <xf numFmtId="0" fontId="57" fillId="16" borderId="17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16" borderId="58" xfId="0" applyFont="1" applyFill="1" applyBorder="1" applyAlignment="1">
      <alignment horizontal="center"/>
    </xf>
    <xf numFmtId="0" fontId="57" fillId="16" borderId="5" xfId="0" applyFont="1" applyFill="1" applyBorder="1" applyAlignment="1">
      <alignment horizontal="center" vertical="center" wrapText="1"/>
    </xf>
    <xf numFmtId="0" fontId="57" fillId="16" borderId="27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 horizontal="center" wrapText="1"/>
    </xf>
    <xf numFmtId="0" fontId="0" fillId="19" borderId="32" xfId="0" applyFont="1" applyFill="1" applyBorder="1" applyAlignment="1">
      <alignment horizontal="center" vertical="center" wrapText="1"/>
    </xf>
    <xf numFmtId="0" fontId="0" fillId="43" borderId="32" xfId="0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horizontal="center" vertical="center" wrapText="1"/>
    </xf>
    <xf numFmtId="0" fontId="61" fillId="35" borderId="39" xfId="0" applyFont="1" applyFill="1" applyBorder="1" applyAlignment="1">
      <alignment horizontal="center" vertical="center" wrapText="1"/>
    </xf>
    <xf numFmtId="0" fontId="61" fillId="35" borderId="40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57" fillId="10" borderId="73" xfId="0" applyFont="1" applyFill="1" applyBorder="1" applyAlignment="1">
      <alignment horizontal="center" vertical="center"/>
    </xf>
    <xf numFmtId="0" fontId="0" fillId="10" borderId="74" xfId="0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0" fillId="10" borderId="34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57" fillId="10" borderId="53" xfId="0" applyFont="1" applyFill="1" applyBorder="1" applyAlignment="1">
      <alignment horizontal="center" vertical="center" wrapText="1"/>
    </xf>
    <xf numFmtId="0" fontId="57" fillId="10" borderId="54" xfId="0" applyFont="1" applyFill="1" applyBorder="1" applyAlignment="1">
      <alignment horizontal="center" vertical="center" wrapText="1"/>
    </xf>
    <xf numFmtId="0" fontId="77" fillId="36" borderId="32" xfId="0" applyFont="1" applyFill="1" applyBorder="1" applyAlignment="1">
      <alignment horizontal="center" wrapText="1"/>
    </xf>
    <xf numFmtId="0" fontId="77" fillId="36" borderId="0" xfId="0" applyFont="1" applyFill="1" applyBorder="1" applyAlignment="1">
      <alignment horizontal="center" wrapText="1"/>
    </xf>
    <xf numFmtId="0" fontId="71" fillId="38" borderId="0" xfId="0" applyFont="1" applyFill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57" fillId="10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0" fillId="38" borderId="50" xfId="0" applyFont="1" applyFill="1" applyBorder="1" applyAlignment="1">
      <alignment horizontal="center" vertical="center"/>
    </xf>
    <xf numFmtId="0" fontId="0" fillId="38" borderId="51" xfId="0" applyFont="1" applyFill="1" applyBorder="1" applyAlignment="1">
      <alignment horizontal="center" vertical="center"/>
    </xf>
    <xf numFmtId="0" fontId="70" fillId="38" borderId="5" xfId="0" applyFont="1" applyFill="1" applyBorder="1" applyAlignment="1">
      <alignment horizontal="center" vertical="center"/>
    </xf>
    <xf numFmtId="0" fontId="70" fillId="38" borderId="27" xfId="0" applyFont="1" applyFill="1" applyBorder="1" applyAlignment="1">
      <alignment horizontal="center" vertical="center"/>
    </xf>
    <xf numFmtId="0" fontId="70" fillId="38" borderId="14" xfId="0" applyFont="1" applyFill="1" applyBorder="1" applyAlignment="1">
      <alignment horizontal="center" vertical="center"/>
    </xf>
    <xf numFmtId="0" fontId="35" fillId="40" borderId="14" xfId="0" applyFont="1" applyFill="1" applyBorder="1" applyAlignment="1">
      <alignment horizontal="center" vertical="center"/>
    </xf>
    <xf numFmtId="49" fontId="76" fillId="0" borderId="12" xfId="0" applyNumberFormat="1" applyFont="1" applyBorder="1" applyAlignment="1">
      <alignment horizontal="left" vertical="center"/>
    </xf>
    <xf numFmtId="49" fontId="70" fillId="0" borderId="12" xfId="0" applyNumberFormat="1" applyFont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59" fillId="38" borderId="5" xfId="0" applyFont="1" applyFill="1" applyBorder="1" applyAlignment="1">
      <alignment horizontal="center" vertical="center"/>
    </xf>
    <xf numFmtId="0" fontId="59" fillId="38" borderId="27" xfId="0" applyFont="1" applyFill="1" applyBorder="1" applyAlignment="1">
      <alignment horizontal="center" vertical="center"/>
    </xf>
    <xf numFmtId="0" fontId="80" fillId="10" borderId="5" xfId="0" applyFont="1" applyFill="1" applyBorder="1" applyAlignment="1">
      <alignment horizontal="center" vertical="center"/>
    </xf>
    <xf numFmtId="0" fontId="80" fillId="10" borderId="37" xfId="0" applyFont="1" applyFill="1" applyBorder="1" applyAlignment="1">
      <alignment horizontal="center" vertical="center"/>
    </xf>
    <xf numFmtId="0" fontId="80" fillId="10" borderId="32" xfId="0" applyFont="1" applyFill="1" applyBorder="1" applyAlignment="1">
      <alignment horizontal="center" vertical="center"/>
    </xf>
    <xf numFmtId="0" fontId="81" fillId="10" borderId="32" xfId="0" applyFont="1" applyFill="1" applyBorder="1" applyAlignment="1">
      <alignment horizontal="center" vertical="center"/>
    </xf>
    <xf numFmtId="0" fontId="81" fillId="10" borderId="39" xfId="0" applyFont="1" applyFill="1" applyBorder="1" applyAlignment="1">
      <alignment horizontal="center" vertical="center"/>
    </xf>
    <xf numFmtId="0" fontId="73" fillId="35" borderId="14" xfId="0" applyFont="1" applyFill="1" applyBorder="1" applyAlignment="1">
      <alignment horizontal="center" vertical="center"/>
    </xf>
    <xf numFmtId="0" fontId="73" fillId="35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10" borderId="74" xfId="0" applyFont="1" applyFill="1" applyBorder="1" applyAlignment="1">
      <alignment horizontal="center" vertical="center"/>
    </xf>
    <xf numFmtId="0" fontId="73" fillId="35" borderId="23" xfId="0" applyFont="1" applyFill="1" applyBorder="1" applyAlignment="1">
      <alignment horizontal="center" vertical="center" wrapText="1"/>
    </xf>
    <xf numFmtId="0" fontId="73" fillId="35" borderId="2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3" fillId="35" borderId="38" xfId="0" applyFont="1" applyFill="1" applyBorder="1" applyAlignment="1">
      <alignment horizontal="center" vertical="center" wrapText="1"/>
    </xf>
    <xf numFmtId="0" fontId="73" fillId="35" borderId="39" xfId="0" applyFont="1" applyFill="1" applyBorder="1" applyAlignment="1">
      <alignment horizontal="center" vertical="center" wrapText="1"/>
    </xf>
    <xf numFmtId="0" fontId="73" fillId="35" borderId="40" xfId="0" applyFont="1" applyFill="1" applyBorder="1" applyAlignment="1">
      <alignment horizontal="center" vertical="center" wrapText="1"/>
    </xf>
    <xf numFmtId="0" fontId="73" fillId="35" borderId="2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0" fillId="10" borderId="40" xfId="0" applyFont="1" applyFill="1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7" fillId="45" borderId="5" xfId="0" applyFont="1" applyFill="1" applyBorder="1" applyAlignment="1">
      <alignment horizontal="center" vertical="center"/>
    </xf>
    <xf numFmtId="0" fontId="57" fillId="45" borderId="37" xfId="0" applyFont="1" applyFill="1" applyBorder="1" applyAlignment="1">
      <alignment horizontal="center" vertical="center"/>
    </xf>
    <xf numFmtId="0" fontId="57" fillId="10" borderId="38" xfId="0" applyFont="1" applyFill="1" applyBorder="1" applyAlignment="1">
      <alignment horizontal="center" vertical="center"/>
    </xf>
    <xf numFmtId="0" fontId="57" fillId="10" borderId="39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57" fillId="10" borderId="5" xfId="0" applyFont="1" applyFill="1" applyBorder="1" applyAlignment="1">
      <alignment horizontal="center" vertical="center" wrapText="1"/>
    </xf>
    <xf numFmtId="0" fontId="57" fillId="10" borderId="37" xfId="0" applyFont="1" applyFill="1" applyBorder="1" applyAlignment="1">
      <alignment horizontal="center" vertical="center" wrapText="1"/>
    </xf>
    <xf numFmtId="0" fontId="57" fillId="10" borderId="27" xfId="0" applyFont="1" applyFill="1" applyBorder="1" applyAlignment="1">
      <alignment horizontal="center" vertical="center" wrapText="1"/>
    </xf>
    <xf numFmtId="0" fontId="57" fillId="46" borderId="5" xfId="0" applyFont="1" applyFill="1" applyBorder="1" applyAlignment="1">
      <alignment horizontal="center" vertical="center"/>
    </xf>
    <xf numFmtId="0" fontId="57" fillId="46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57" fillId="46" borderId="5" xfId="0" applyFont="1" applyFill="1" applyBorder="1" applyAlignment="1">
      <alignment horizontal="center" vertical="center" wrapText="1"/>
    </xf>
    <xf numFmtId="0" fontId="57" fillId="46" borderId="27" xfId="0" applyFont="1" applyFill="1" applyBorder="1" applyAlignment="1">
      <alignment horizontal="center" vertical="center" wrapText="1"/>
    </xf>
    <xf numFmtId="0" fontId="57" fillId="45" borderId="14" xfId="0" applyFont="1" applyFill="1" applyBorder="1" applyAlignment="1">
      <alignment horizontal="center" vertical="center" wrapText="1"/>
    </xf>
    <xf numFmtId="0" fontId="57" fillId="45" borderId="5" xfId="0" applyFont="1" applyFill="1" applyBorder="1" applyAlignment="1">
      <alignment horizontal="center" wrapText="1"/>
    </xf>
    <xf numFmtId="0" fontId="57" fillId="45" borderId="27" xfId="0" applyFont="1" applyFill="1" applyBorder="1" applyAlignment="1">
      <alignment horizontal="center" wrapText="1"/>
    </xf>
    <xf numFmtId="0" fontId="57" fillId="13" borderId="14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0" fontId="67" fillId="13" borderId="38" xfId="0" applyFont="1" applyFill="1" applyBorder="1" applyAlignment="1">
      <alignment horizontal="center" vertical="center"/>
    </xf>
    <xf numFmtId="0" fontId="67" fillId="13" borderId="39" xfId="0" applyFont="1" applyFill="1" applyBorder="1" applyAlignment="1">
      <alignment horizontal="center" vertical="center"/>
    </xf>
    <xf numFmtId="0" fontId="67" fillId="13" borderId="40" xfId="0" applyFont="1" applyFill="1" applyBorder="1" applyAlignment="1">
      <alignment horizontal="center" vertical="center"/>
    </xf>
    <xf numFmtId="0" fontId="67" fillId="13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7" fillId="13" borderId="14" xfId="0" applyFont="1" applyFill="1" applyBorder="1" applyAlignment="1">
      <alignment horizontal="center" vertical="center"/>
    </xf>
    <xf numFmtId="0" fontId="57" fillId="13" borderId="14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0" y="0"/>
          <a:ext cx="4381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0" y="0"/>
          <a:ext cx="4381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3</xdr:col>
      <xdr:colOff>9525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3324" t="27346" r="51258" b="57026"/>
        <a:stretch>
          <a:fillRect/>
        </a:stretch>
      </xdr:blipFill>
      <xdr:spPr>
        <a:xfrm>
          <a:off x="76200" y="0"/>
          <a:ext cx="4381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zoomScale="60" zoomScaleNormal="60" zoomScalePageLayoutView="0" workbookViewId="0" topLeftCell="A29">
      <selection activeCell="A8" sqref="A8"/>
    </sheetView>
  </sheetViews>
  <sheetFormatPr defaultColWidth="11.421875" defaultRowHeight="15"/>
  <cols>
    <col min="1" max="1" width="12.28125" style="10" customWidth="1"/>
    <col min="2" max="2" width="42.57421875" style="11" customWidth="1"/>
    <col min="3" max="3" width="11.8515625" style="11" customWidth="1"/>
    <col min="4" max="4" width="13.140625" style="33" customWidth="1"/>
    <col min="5" max="5" width="13.140625" style="10" customWidth="1"/>
    <col min="6" max="6" width="10.28125" style="10" customWidth="1"/>
    <col min="7" max="7" width="14.421875" style="10" customWidth="1"/>
    <col min="8" max="8" width="12.00390625" style="85" customWidth="1"/>
    <col min="9" max="9" width="13.00390625" style="85" customWidth="1"/>
    <col min="10" max="10" width="9.7109375" style="33" customWidth="1"/>
    <col min="11" max="11" width="12.8515625" style="10" customWidth="1"/>
    <col min="12" max="12" width="10.28125" style="10" customWidth="1"/>
    <col min="13" max="13" width="15.140625" style="10" customWidth="1"/>
    <col min="14" max="14" width="12.28125" style="10" customWidth="1"/>
    <col min="15" max="16" width="12.28125" style="91" customWidth="1"/>
    <col min="17" max="17" width="11.57421875" style="10" customWidth="1"/>
    <col min="18" max="18" width="10.28125" style="33" customWidth="1"/>
    <col min="19" max="19" width="11.57421875" style="10" customWidth="1"/>
    <col min="20" max="20" width="9.7109375" style="10" customWidth="1"/>
    <col min="21" max="21" width="9.57421875" style="10" customWidth="1"/>
    <col min="22" max="22" width="15.57421875" style="10" customWidth="1"/>
    <col min="23" max="23" width="18.7109375" style="91" customWidth="1"/>
    <col min="24" max="24" width="15.57421875" style="91" customWidth="1"/>
    <col min="25" max="25" width="11.8515625" style="10" customWidth="1"/>
    <col min="26" max="26" width="10.421875" style="10" customWidth="1"/>
    <col min="27" max="27" width="12.57421875" style="10" customWidth="1"/>
    <col min="28" max="28" width="9.28125" style="10" customWidth="1"/>
    <col min="29" max="29" width="11.421875" style="10" customWidth="1"/>
    <col min="30" max="31" width="11.421875" style="91" customWidth="1"/>
    <col min="32" max="32" width="11.7109375" style="10" customWidth="1"/>
    <col min="33" max="33" width="12.140625" style="10" customWidth="1"/>
    <col min="34" max="34" width="10.8515625" style="10" customWidth="1"/>
    <col min="35" max="35" width="12.140625" style="10" customWidth="1"/>
    <col min="36" max="36" width="9.28125" style="10" customWidth="1"/>
    <col min="37" max="37" width="8.57421875" style="10" customWidth="1"/>
    <col min="38" max="39" width="8.57421875" style="91" customWidth="1"/>
    <col min="40" max="40" width="10.421875" style="10" customWidth="1"/>
    <col min="41" max="41" width="12.7109375" style="10" customWidth="1"/>
    <col min="42" max="42" width="7.8515625" style="10" customWidth="1"/>
    <col min="43" max="43" width="7.7109375" style="10" customWidth="1"/>
    <col min="44" max="44" width="8.57421875" style="10" customWidth="1"/>
    <col min="45" max="46" width="8.57421875" style="91" customWidth="1"/>
    <col min="47" max="47" width="10.421875" style="10" customWidth="1"/>
    <col min="48" max="48" width="11.421875" style="10" customWidth="1"/>
    <col min="49" max="49" width="10.7109375" style="10" customWidth="1"/>
    <col min="50" max="50" width="7.140625" style="10" customWidth="1"/>
    <col min="51" max="51" width="7.7109375" style="10" customWidth="1"/>
    <col min="52" max="52" width="8.421875" style="10" customWidth="1"/>
    <col min="53" max="54" width="8.421875" style="91" customWidth="1"/>
    <col min="55" max="55" width="10.140625" style="10" customWidth="1"/>
    <col min="56" max="56" width="10.00390625" style="10" customWidth="1"/>
    <col min="57" max="58" width="8.421875" style="10" customWidth="1"/>
    <col min="59" max="59" width="7.8515625" style="10" customWidth="1"/>
    <col min="60" max="61" width="7.8515625" style="91" customWidth="1"/>
    <col min="62" max="62" width="10.00390625" style="10" customWidth="1"/>
    <col min="63" max="63" width="11.421875" style="10" customWidth="1"/>
    <col min="64" max="81" width="11.421875" style="11" customWidth="1"/>
    <col min="82" max="16384" width="11.421875" style="10" customWidth="1"/>
  </cols>
  <sheetData>
    <row r="1" spans="4:63" ht="81.75" customHeight="1" thickBot="1">
      <c r="D1" s="400" t="s">
        <v>120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</row>
    <row r="2" spans="1:63" ht="30.75" customHeight="1" thickTop="1">
      <c r="A2" s="69" t="s">
        <v>87</v>
      </c>
      <c r="B2" s="3"/>
      <c r="C2" s="3"/>
      <c r="D2" s="1"/>
      <c r="E2" s="3"/>
      <c r="F2" s="3"/>
      <c r="G2" s="3"/>
      <c r="H2" s="81"/>
      <c r="I2" s="81"/>
      <c r="J2" s="1"/>
      <c r="K2" s="3"/>
      <c r="L2" s="3"/>
      <c r="M2" s="3"/>
      <c r="N2" s="3"/>
      <c r="O2" s="89"/>
      <c r="P2" s="89"/>
      <c r="Q2" s="3"/>
      <c r="R2" s="1"/>
      <c r="S2" s="3"/>
      <c r="T2" s="3"/>
      <c r="U2" s="3"/>
      <c r="V2" s="3"/>
      <c r="W2" s="89"/>
      <c r="X2" s="89"/>
      <c r="Y2" s="3"/>
      <c r="Z2" s="3"/>
      <c r="AA2" s="3"/>
      <c r="AB2" s="3"/>
      <c r="AC2" s="3"/>
      <c r="AD2" s="89"/>
      <c r="AE2" s="89"/>
      <c r="AF2" s="3"/>
      <c r="AG2" s="3"/>
      <c r="AH2" s="12"/>
      <c r="AI2" s="12"/>
      <c r="AJ2" s="12"/>
      <c r="AK2" s="12"/>
      <c r="AL2" s="93"/>
      <c r="AM2" s="93"/>
      <c r="AN2" s="12"/>
      <c r="AO2" s="12"/>
      <c r="AP2" s="12"/>
      <c r="AQ2" s="12"/>
      <c r="AR2" s="12"/>
      <c r="AS2" s="93"/>
      <c r="AT2" s="93"/>
      <c r="AU2" s="12"/>
      <c r="AV2" s="12"/>
      <c r="AW2" s="12"/>
      <c r="AX2" s="12"/>
      <c r="AY2" s="12"/>
      <c r="AZ2" s="12"/>
      <c r="BA2" s="93"/>
      <c r="BB2" s="93"/>
      <c r="BC2" s="12"/>
      <c r="BD2" s="12"/>
      <c r="BE2" s="12"/>
      <c r="BF2" s="12"/>
      <c r="BG2" s="12"/>
      <c r="BH2" s="93"/>
      <c r="BI2" s="93"/>
      <c r="BJ2" s="12"/>
      <c r="BK2" s="13"/>
    </row>
    <row r="3" spans="1:63" ht="15.75" customHeight="1" thickBot="1">
      <c r="A3" s="4"/>
      <c r="B3" s="5"/>
      <c r="C3" s="5"/>
      <c r="D3" s="2"/>
      <c r="E3" s="5"/>
      <c r="F3" s="5"/>
      <c r="G3" s="5"/>
      <c r="H3" s="82"/>
      <c r="I3" s="82"/>
      <c r="J3" s="2"/>
      <c r="K3" s="5"/>
      <c r="L3" s="5"/>
      <c r="M3" s="5"/>
      <c r="N3" s="5"/>
      <c r="O3" s="90"/>
      <c r="P3" s="90"/>
      <c r="Q3" s="5"/>
      <c r="R3" s="2"/>
      <c r="S3" s="5"/>
      <c r="T3" s="5"/>
      <c r="U3" s="5"/>
      <c r="V3" s="5"/>
      <c r="W3" s="90"/>
      <c r="X3" s="90"/>
      <c r="Y3" s="5"/>
      <c r="Z3" s="5"/>
      <c r="AA3" s="5"/>
      <c r="AB3" s="5"/>
      <c r="AC3" s="5"/>
      <c r="AD3" s="90"/>
      <c r="AE3" s="90"/>
      <c r="AF3" s="5"/>
      <c r="AG3" s="5"/>
      <c r="AH3" s="14"/>
      <c r="AI3" s="14"/>
      <c r="AJ3" s="14"/>
      <c r="AK3" s="14"/>
      <c r="AL3" s="94"/>
      <c r="AM3" s="94"/>
      <c r="AN3" s="14"/>
      <c r="AO3" s="14"/>
      <c r="AP3" s="14"/>
      <c r="AQ3" s="14"/>
      <c r="AR3" s="14"/>
      <c r="AS3" s="94"/>
      <c r="AT3" s="94"/>
      <c r="AU3" s="14"/>
      <c r="AV3" s="14"/>
      <c r="AW3" s="14"/>
      <c r="AX3" s="14"/>
      <c r="AY3" s="14"/>
      <c r="AZ3" s="14"/>
      <c r="BA3" s="94"/>
      <c r="BB3" s="94"/>
      <c r="BC3" s="14"/>
      <c r="BD3" s="14"/>
      <c r="BE3" s="14"/>
      <c r="BF3" s="14"/>
      <c r="BG3" s="14"/>
      <c r="BH3" s="94"/>
      <c r="BI3" s="94"/>
      <c r="BJ3" s="14"/>
      <c r="BK3" s="15"/>
    </row>
    <row r="4" spans="1:63" ht="20.25" customHeight="1" thickBot="1" thickTop="1">
      <c r="A4" s="357" t="s">
        <v>9</v>
      </c>
      <c r="B4" s="357" t="s">
        <v>44</v>
      </c>
      <c r="C4" s="357" t="s">
        <v>8</v>
      </c>
      <c r="D4" s="412" t="s">
        <v>4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4"/>
      <c r="AG4" s="404"/>
      <c r="AH4" s="402" t="s">
        <v>10</v>
      </c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4"/>
      <c r="BK4" s="405"/>
    </row>
    <row r="5" spans="1:63" ht="15" customHeight="1" thickTop="1">
      <c r="A5" s="357"/>
      <c r="B5" s="358"/>
      <c r="C5" s="358"/>
      <c r="D5" s="379" t="s">
        <v>80</v>
      </c>
      <c r="E5" s="380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440" t="s">
        <v>82</v>
      </c>
      <c r="T5" s="380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465" t="s">
        <v>80</v>
      </c>
      <c r="AI5" s="466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8"/>
      <c r="AW5" s="440" t="s">
        <v>83</v>
      </c>
      <c r="AX5" s="380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441"/>
    </row>
    <row r="6" spans="1:63" ht="15">
      <c r="A6" s="358"/>
      <c r="B6" s="358"/>
      <c r="C6" s="358"/>
      <c r="D6" s="348" t="s">
        <v>1</v>
      </c>
      <c r="E6" s="458" t="s">
        <v>7</v>
      </c>
      <c r="F6" s="458"/>
      <c r="G6" s="458"/>
      <c r="H6" s="458"/>
      <c r="I6" s="458"/>
      <c r="J6" s="348" t="s">
        <v>0</v>
      </c>
      <c r="K6" s="348" t="s">
        <v>2</v>
      </c>
      <c r="L6" s="417" t="s">
        <v>7</v>
      </c>
      <c r="M6" s="418"/>
      <c r="N6" s="418"/>
      <c r="O6" s="418"/>
      <c r="P6" s="419"/>
      <c r="Q6" s="348" t="s">
        <v>0</v>
      </c>
      <c r="R6" s="407" t="s">
        <v>3</v>
      </c>
      <c r="S6" s="383" t="s">
        <v>1</v>
      </c>
      <c r="T6" s="414" t="s">
        <v>7</v>
      </c>
      <c r="U6" s="415"/>
      <c r="V6" s="415"/>
      <c r="W6" s="415"/>
      <c r="X6" s="416"/>
      <c r="Y6" s="348" t="s">
        <v>0</v>
      </c>
      <c r="Z6" s="348" t="s">
        <v>2</v>
      </c>
      <c r="AA6" s="417" t="s">
        <v>7</v>
      </c>
      <c r="AB6" s="418"/>
      <c r="AC6" s="418"/>
      <c r="AD6" s="418"/>
      <c r="AE6" s="419"/>
      <c r="AF6" s="348" t="s">
        <v>0</v>
      </c>
      <c r="AG6" s="425" t="s">
        <v>3</v>
      </c>
      <c r="AH6" s="459" t="s">
        <v>1</v>
      </c>
      <c r="AI6" s="16"/>
      <c r="AJ6" s="418" t="s">
        <v>7</v>
      </c>
      <c r="AK6" s="418"/>
      <c r="AL6" s="418"/>
      <c r="AM6" s="419"/>
      <c r="AN6" s="462" t="s">
        <v>0</v>
      </c>
      <c r="AO6" s="462" t="s">
        <v>2</v>
      </c>
      <c r="AP6" s="417" t="s">
        <v>7</v>
      </c>
      <c r="AQ6" s="418"/>
      <c r="AR6" s="418"/>
      <c r="AS6" s="418"/>
      <c r="AT6" s="419"/>
      <c r="AU6" s="462" t="s">
        <v>0</v>
      </c>
      <c r="AV6" s="461" t="s">
        <v>3</v>
      </c>
      <c r="AW6" s="383" t="s">
        <v>1</v>
      </c>
      <c r="AX6" s="417" t="s">
        <v>7</v>
      </c>
      <c r="AY6" s="418"/>
      <c r="AZ6" s="418"/>
      <c r="BA6" s="418"/>
      <c r="BB6" s="419"/>
      <c r="BC6" s="438" t="s">
        <v>0</v>
      </c>
      <c r="BD6" s="348" t="s">
        <v>2</v>
      </c>
      <c r="BE6" s="417" t="s">
        <v>7</v>
      </c>
      <c r="BF6" s="418"/>
      <c r="BG6" s="418"/>
      <c r="BH6" s="418"/>
      <c r="BI6" s="419"/>
      <c r="BJ6" s="348" t="s">
        <v>0</v>
      </c>
      <c r="BK6" s="348" t="s">
        <v>3</v>
      </c>
    </row>
    <row r="7" spans="1:63" ht="15">
      <c r="A7" s="359"/>
      <c r="B7" s="359"/>
      <c r="C7" s="359"/>
      <c r="D7" s="429"/>
      <c r="E7" s="410" t="s">
        <v>5</v>
      </c>
      <c r="F7" s="411"/>
      <c r="G7" s="50" t="s">
        <v>6</v>
      </c>
      <c r="H7" s="95" t="s">
        <v>100</v>
      </c>
      <c r="I7" s="95" t="s">
        <v>101</v>
      </c>
      <c r="J7" s="428"/>
      <c r="K7" s="429"/>
      <c r="L7" s="410" t="s">
        <v>5</v>
      </c>
      <c r="M7" s="411"/>
      <c r="N7" s="51" t="s">
        <v>6</v>
      </c>
      <c r="O7" s="95" t="s">
        <v>100</v>
      </c>
      <c r="P7" s="95" t="s">
        <v>101</v>
      </c>
      <c r="Q7" s="424"/>
      <c r="R7" s="408"/>
      <c r="S7" s="409"/>
      <c r="T7" s="430" t="s">
        <v>5</v>
      </c>
      <c r="U7" s="431"/>
      <c r="V7" s="50" t="s">
        <v>6</v>
      </c>
      <c r="W7" s="95" t="s">
        <v>100</v>
      </c>
      <c r="X7" s="95" t="s">
        <v>101</v>
      </c>
      <c r="Y7" s="424"/>
      <c r="Z7" s="429"/>
      <c r="AA7" s="410" t="s">
        <v>5</v>
      </c>
      <c r="AB7" s="411"/>
      <c r="AC7" s="50" t="s">
        <v>6</v>
      </c>
      <c r="AD7" s="95" t="s">
        <v>100</v>
      </c>
      <c r="AE7" s="95" t="s">
        <v>101</v>
      </c>
      <c r="AF7" s="424"/>
      <c r="AG7" s="426"/>
      <c r="AH7" s="460"/>
      <c r="AI7" s="410" t="s">
        <v>5</v>
      </c>
      <c r="AJ7" s="411"/>
      <c r="AK7" s="51" t="s">
        <v>6</v>
      </c>
      <c r="AL7" s="128" t="s">
        <v>100</v>
      </c>
      <c r="AM7" s="128" t="s">
        <v>101</v>
      </c>
      <c r="AN7" s="463"/>
      <c r="AO7" s="464"/>
      <c r="AP7" s="410" t="s">
        <v>5</v>
      </c>
      <c r="AQ7" s="411"/>
      <c r="AR7" s="51" t="s">
        <v>6</v>
      </c>
      <c r="AS7" s="95" t="s">
        <v>100</v>
      </c>
      <c r="AT7" s="95" t="s">
        <v>101</v>
      </c>
      <c r="AU7" s="463"/>
      <c r="AV7" s="407"/>
      <c r="AW7" s="496"/>
      <c r="AX7" s="410" t="s">
        <v>5</v>
      </c>
      <c r="AY7" s="411"/>
      <c r="AZ7" s="50" t="s">
        <v>6</v>
      </c>
      <c r="BA7" s="95" t="s">
        <v>100</v>
      </c>
      <c r="BB7" s="95" t="s">
        <v>101</v>
      </c>
      <c r="BC7" s="469"/>
      <c r="BD7" s="428"/>
      <c r="BE7" s="410" t="s">
        <v>5</v>
      </c>
      <c r="BF7" s="411"/>
      <c r="BG7" s="51" t="s">
        <v>6</v>
      </c>
      <c r="BH7" s="133" t="s">
        <v>100</v>
      </c>
      <c r="BI7" s="133" t="s">
        <v>101</v>
      </c>
      <c r="BJ7" s="424"/>
      <c r="BK7" s="424"/>
    </row>
    <row r="8" spans="1:256" ht="55.5" customHeight="1">
      <c r="A8" s="77" t="s">
        <v>97</v>
      </c>
      <c r="B8" s="78" t="s">
        <v>98</v>
      </c>
      <c r="C8" s="19">
        <v>120</v>
      </c>
      <c r="D8" s="20">
        <v>3</v>
      </c>
      <c r="E8" s="427">
        <v>3</v>
      </c>
      <c r="F8" s="427"/>
      <c r="G8" s="198">
        <v>0</v>
      </c>
      <c r="H8" s="87">
        <v>0</v>
      </c>
      <c r="I8" s="87">
        <v>0</v>
      </c>
      <c r="J8" s="19">
        <f>SUM(E8:I8)</f>
        <v>3</v>
      </c>
      <c r="K8" s="19">
        <v>1</v>
      </c>
      <c r="L8" s="427">
        <v>1</v>
      </c>
      <c r="M8" s="427"/>
      <c r="N8" s="198">
        <v>0</v>
      </c>
      <c r="O8" s="96">
        <v>0</v>
      </c>
      <c r="P8" s="96">
        <v>0</v>
      </c>
      <c r="Q8" s="19">
        <f>SUM(L8:P8)</f>
        <v>1</v>
      </c>
      <c r="R8" s="19">
        <f>J8+Q8</f>
        <v>4</v>
      </c>
      <c r="S8" s="19">
        <v>13</v>
      </c>
      <c r="T8" s="413">
        <v>1</v>
      </c>
      <c r="U8" s="413"/>
      <c r="V8" s="204">
        <v>11</v>
      </c>
      <c r="W8" s="204">
        <v>1</v>
      </c>
      <c r="X8" s="96">
        <v>0</v>
      </c>
      <c r="Y8" s="19">
        <f>SUM(T8:X8)</f>
        <v>13</v>
      </c>
      <c r="Z8" s="19">
        <v>0</v>
      </c>
      <c r="AA8" s="413">
        <v>0</v>
      </c>
      <c r="AB8" s="413"/>
      <c r="AC8" s="204">
        <v>0</v>
      </c>
      <c r="AD8" s="205">
        <v>0</v>
      </c>
      <c r="AE8" s="96">
        <v>0</v>
      </c>
      <c r="AF8" s="19">
        <f>SUM(AA8:AE8)</f>
        <v>0</v>
      </c>
      <c r="AG8" s="19">
        <f>Y8+AF8</f>
        <v>13</v>
      </c>
      <c r="AH8" s="19">
        <v>0</v>
      </c>
      <c r="AI8" s="427">
        <v>0</v>
      </c>
      <c r="AJ8" s="427"/>
      <c r="AK8" s="198">
        <v>0</v>
      </c>
      <c r="AL8" s="96">
        <v>0</v>
      </c>
      <c r="AM8" s="96">
        <v>0</v>
      </c>
      <c r="AN8" s="19">
        <f>SUM(AI8:AM8)</f>
        <v>0</v>
      </c>
      <c r="AO8" s="19">
        <v>0</v>
      </c>
      <c r="AP8" s="442">
        <v>0</v>
      </c>
      <c r="AQ8" s="443"/>
      <c r="AR8" s="198">
        <v>0</v>
      </c>
      <c r="AS8" s="96">
        <v>0</v>
      </c>
      <c r="AT8" s="96">
        <v>0</v>
      </c>
      <c r="AU8" s="19">
        <f>SUM(AP8:AT8)</f>
        <v>0</v>
      </c>
      <c r="AV8" s="19">
        <f>AN8+AU8</f>
        <v>0</v>
      </c>
      <c r="AW8" s="19">
        <v>1</v>
      </c>
      <c r="AX8" s="449">
        <v>0</v>
      </c>
      <c r="AY8" s="450"/>
      <c r="AZ8" s="204">
        <v>1</v>
      </c>
      <c r="BA8" s="96">
        <v>0</v>
      </c>
      <c r="BB8" s="96">
        <v>0</v>
      </c>
      <c r="BC8" s="19">
        <f>SUM(AX8:BB8)</f>
        <v>1</v>
      </c>
      <c r="BD8" s="19">
        <v>0</v>
      </c>
      <c r="BE8" s="413">
        <v>0</v>
      </c>
      <c r="BF8" s="413"/>
      <c r="BG8" s="204">
        <v>0</v>
      </c>
      <c r="BH8" s="96">
        <v>0</v>
      </c>
      <c r="BI8" s="96">
        <v>0</v>
      </c>
      <c r="BJ8" s="19">
        <f>SUM(BE8:BI8)</f>
        <v>0</v>
      </c>
      <c r="BK8" s="19">
        <f>BC8+BJ8</f>
        <v>1</v>
      </c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4:63" s="11" customFormat="1" ht="45" customHeight="1" thickBot="1">
      <c r="D9" s="24"/>
      <c r="E9" s="347"/>
      <c r="F9" s="347"/>
      <c r="H9" s="86"/>
      <c r="I9" s="86"/>
      <c r="J9" s="24"/>
      <c r="L9" s="347"/>
      <c r="M9" s="347"/>
      <c r="O9" s="92"/>
      <c r="P9" s="92"/>
      <c r="R9" s="24"/>
      <c r="T9" s="347"/>
      <c r="U9" s="347"/>
      <c r="W9" s="92"/>
      <c r="X9" s="92"/>
      <c r="AA9" s="347"/>
      <c r="AB9" s="347"/>
      <c r="AD9" s="92"/>
      <c r="AE9" s="92"/>
      <c r="AI9" s="347"/>
      <c r="AJ9" s="347"/>
      <c r="AL9" s="92"/>
      <c r="AM9" s="92"/>
      <c r="AP9" s="347"/>
      <c r="AQ9" s="347"/>
      <c r="AS9" s="92"/>
      <c r="AT9" s="92"/>
      <c r="AX9" s="347"/>
      <c r="AY9" s="347"/>
      <c r="BA9" s="92"/>
      <c r="BB9" s="92"/>
      <c r="BE9" s="347"/>
      <c r="BF9" s="347"/>
      <c r="BH9" s="92"/>
      <c r="BI9" s="92"/>
      <c r="BJ9" s="24"/>
      <c r="BK9" s="24"/>
    </row>
    <row r="10" spans="1:63" ht="25.5" customHeight="1" thickTop="1">
      <c r="A10" s="69" t="s">
        <v>81</v>
      </c>
      <c r="B10" s="70"/>
      <c r="C10" s="70"/>
      <c r="D10" s="71"/>
      <c r="E10" s="70"/>
      <c r="F10" s="3"/>
      <c r="G10" s="3"/>
      <c r="H10" s="81"/>
      <c r="I10" s="81"/>
      <c r="J10" s="1"/>
      <c r="K10" s="3"/>
      <c r="L10" s="3"/>
      <c r="M10" s="3"/>
      <c r="N10" s="3"/>
      <c r="O10" s="89"/>
      <c r="P10" s="89"/>
      <c r="Q10" s="3"/>
      <c r="R10" s="1"/>
      <c r="S10" s="3"/>
      <c r="T10" s="3"/>
      <c r="U10" s="3"/>
      <c r="V10" s="3"/>
      <c r="W10" s="89"/>
      <c r="X10" s="89"/>
      <c r="Y10" s="3"/>
      <c r="Z10" s="3"/>
      <c r="AA10" s="3"/>
      <c r="AB10" s="3"/>
      <c r="AC10" s="3"/>
      <c r="AD10" s="89"/>
      <c r="AE10" s="89"/>
      <c r="AF10" s="3"/>
      <c r="AG10" s="3"/>
      <c r="AH10" s="12"/>
      <c r="AI10" s="12"/>
      <c r="AJ10" s="12"/>
      <c r="AK10" s="12"/>
      <c r="AL10" s="93"/>
      <c r="AM10" s="93"/>
      <c r="AN10" s="12"/>
      <c r="AO10" s="12"/>
      <c r="AP10" s="12"/>
      <c r="AQ10" s="12"/>
      <c r="AR10" s="12"/>
      <c r="AS10" s="93"/>
      <c r="AT10" s="93"/>
      <c r="AU10" s="12"/>
      <c r="AV10" s="12"/>
      <c r="AW10" s="12"/>
      <c r="AX10" s="12"/>
      <c r="AY10" s="12"/>
      <c r="AZ10" s="12"/>
      <c r="BA10" s="93"/>
      <c r="BB10" s="93"/>
      <c r="BC10" s="12"/>
      <c r="BD10" s="12"/>
      <c r="BE10" s="12"/>
      <c r="BF10" s="12"/>
      <c r="BG10" s="12"/>
      <c r="BH10" s="93"/>
      <c r="BI10" s="93"/>
      <c r="BJ10" s="12"/>
      <c r="BK10" s="13"/>
    </row>
    <row r="11" spans="1:63" ht="15.75" customHeight="1" thickBot="1">
      <c r="A11" s="4"/>
      <c r="B11" s="5"/>
      <c r="C11" s="5"/>
      <c r="D11" s="2"/>
      <c r="E11" s="5"/>
      <c r="F11" s="5"/>
      <c r="G11" s="5"/>
      <c r="H11" s="82"/>
      <c r="I11" s="82"/>
      <c r="J11" s="2"/>
      <c r="K11" s="5"/>
      <c r="L11" s="5"/>
      <c r="M11" s="5"/>
      <c r="N11" s="5"/>
      <c r="O11" s="90"/>
      <c r="P11" s="90"/>
      <c r="Q11" s="5"/>
      <c r="R11" s="2"/>
      <c r="S11" s="5"/>
      <c r="T11" s="5"/>
      <c r="U11" s="5"/>
      <c r="V11" s="5"/>
      <c r="W11" s="90"/>
      <c r="X11" s="90"/>
      <c r="Y11" s="5"/>
      <c r="Z11" s="5"/>
      <c r="AA11" s="5"/>
      <c r="AB11" s="5"/>
      <c r="AC11" s="5"/>
      <c r="AD11" s="90"/>
      <c r="AE11" s="90"/>
      <c r="AF11" s="5"/>
      <c r="AG11" s="5"/>
      <c r="AH11" s="14"/>
      <c r="AI11" s="14"/>
      <c r="AJ11" s="14"/>
      <c r="AK11" s="14"/>
      <c r="AL11" s="94"/>
      <c r="AM11" s="94"/>
      <c r="AN11" s="14"/>
      <c r="AO11" s="14"/>
      <c r="AP11" s="14"/>
      <c r="AQ11" s="14"/>
      <c r="AR11" s="14"/>
      <c r="AS11" s="94"/>
      <c r="AT11" s="94"/>
      <c r="AU11" s="14"/>
      <c r="AV11" s="14"/>
      <c r="AW11" s="14"/>
      <c r="AX11" s="14"/>
      <c r="AY11" s="14"/>
      <c r="AZ11" s="14"/>
      <c r="BA11" s="94"/>
      <c r="BB11" s="94"/>
      <c r="BC11" s="14"/>
      <c r="BD11" s="14"/>
      <c r="BE11" s="14"/>
      <c r="BF11" s="14"/>
      <c r="BG11" s="14"/>
      <c r="BH11" s="94"/>
      <c r="BI11" s="94"/>
      <c r="BJ11" s="14"/>
      <c r="BK11" s="15"/>
    </row>
    <row r="12" spans="1:63" ht="20.25" customHeight="1" thickBot="1" thickTop="1">
      <c r="A12" s="357" t="s">
        <v>9</v>
      </c>
      <c r="B12" s="357" t="s">
        <v>44</v>
      </c>
      <c r="C12" s="357" t="s">
        <v>8</v>
      </c>
      <c r="D12" s="412" t="s">
        <v>4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4"/>
      <c r="AG12" s="404"/>
      <c r="AH12" s="402" t="s">
        <v>10</v>
      </c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405"/>
    </row>
    <row r="13" spans="1:63" ht="24" customHeight="1" thickTop="1">
      <c r="A13" s="357"/>
      <c r="B13" s="358"/>
      <c r="C13" s="358"/>
      <c r="D13" s="379" t="s">
        <v>84</v>
      </c>
      <c r="E13" s="380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2"/>
      <c r="S13" s="440" t="s">
        <v>82</v>
      </c>
      <c r="T13" s="380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451" t="s">
        <v>84</v>
      </c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452"/>
      <c r="AW13" s="440" t="s">
        <v>83</v>
      </c>
      <c r="AX13" s="380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441"/>
    </row>
    <row r="14" spans="1:63" ht="15">
      <c r="A14" s="358"/>
      <c r="B14" s="358"/>
      <c r="C14" s="358"/>
      <c r="D14" s="348" t="s">
        <v>1</v>
      </c>
      <c r="E14" s="417" t="s">
        <v>7</v>
      </c>
      <c r="F14" s="418"/>
      <c r="G14" s="418"/>
      <c r="H14" s="418"/>
      <c r="I14" s="419"/>
      <c r="J14" s="348" t="s">
        <v>0</v>
      </c>
      <c r="K14" s="348" t="s">
        <v>2</v>
      </c>
      <c r="L14" s="417" t="s">
        <v>7</v>
      </c>
      <c r="M14" s="418"/>
      <c r="N14" s="418"/>
      <c r="O14" s="418"/>
      <c r="P14" s="419"/>
      <c r="Q14" s="348" t="s">
        <v>0</v>
      </c>
      <c r="R14" s="407" t="s">
        <v>3</v>
      </c>
      <c r="S14" s="383" t="s">
        <v>1</v>
      </c>
      <c r="T14" s="417" t="s">
        <v>7</v>
      </c>
      <c r="U14" s="418"/>
      <c r="V14" s="418"/>
      <c r="W14" s="418"/>
      <c r="X14" s="419"/>
      <c r="Y14" s="348" t="s">
        <v>0</v>
      </c>
      <c r="Z14" s="348" t="s">
        <v>2</v>
      </c>
      <c r="AA14" s="417" t="s">
        <v>7</v>
      </c>
      <c r="AB14" s="418"/>
      <c r="AC14" s="418"/>
      <c r="AD14" s="418"/>
      <c r="AE14" s="419"/>
      <c r="AF14" s="348" t="s">
        <v>0</v>
      </c>
      <c r="AG14" s="425" t="s">
        <v>3</v>
      </c>
      <c r="AH14" s="455" t="s">
        <v>1</v>
      </c>
      <c r="AI14" s="417" t="s">
        <v>7</v>
      </c>
      <c r="AJ14" s="418"/>
      <c r="AK14" s="418"/>
      <c r="AL14" s="418"/>
      <c r="AM14" s="419"/>
      <c r="AN14" s="348" t="s">
        <v>0</v>
      </c>
      <c r="AO14" s="348" t="s">
        <v>2</v>
      </c>
      <c r="AP14" s="417" t="s">
        <v>7</v>
      </c>
      <c r="AQ14" s="418"/>
      <c r="AR14" s="418"/>
      <c r="AS14" s="418"/>
      <c r="AT14" s="419"/>
      <c r="AU14" s="348" t="s">
        <v>0</v>
      </c>
      <c r="AV14" s="407" t="s">
        <v>3</v>
      </c>
      <c r="AW14" s="383" t="s">
        <v>1</v>
      </c>
      <c r="AX14" s="417" t="s">
        <v>7</v>
      </c>
      <c r="AY14" s="418"/>
      <c r="AZ14" s="418"/>
      <c r="BA14" s="418"/>
      <c r="BB14" s="419"/>
      <c r="BC14" s="438" t="s">
        <v>0</v>
      </c>
      <c r="BD14" s="348" t="s">
        <v>2</v>
      </c>
      <c r="BE14" s="417" t="s">
        <v>7</v>
      </c>
      <c r="BF14" s="418"/>
      <c r="BG14" s="418"/>
      <c r="BH14" s="418"/>
      <c r="BI14" s="419"/>
      <c r="BJ14" s="348" t="s">
        <v>0</v>
      </c>
      <c r="BK14" s="348" t="s">
        <v>3</v>
      </c>
    </row>
    <row r="15" spans="1:63" ht="15">
      <c r="A15" s="359"/>
      <c r="B15" s="359"/>
      <c r="C15" s="359"/>
      <c r="D15" s="370"/>
      <c r="E15" s="7" t="s">
        <v>11</v>
      </c>
      <c r="F15" s="18" t="s">
        <v>5</v>
      </c>
      <c r="G15" s="18" t="s">
        <v>6</v>
      </c>
      <c r="H15" s="95" t="s">
        <v>100</v>
      </c>
      <c r="I15" s="95" t="s">
        <v>101</v>
      </c>
      <c r="J15" s="349"/>
      <c r="K15" s="370"/>
      <c r="L15" s="7" t="s">
        <v>11</v>
      </c>
      <c r="M15" s="18" t="s">
        <v>5</v>
      </c>
      <c r="N15" s="18" t="s">
        <v>6</v>
      </c>
      <c r="O15" s="95" t="s">
        <v>100</v>
      </c>
      <c r="P15" s="95" t="s">
        <v>101</v>
      </c>
      <c r="Q15" s="406"/>
      <c r="R15" s="423"/>
      <c r="S15" s="384"/>
      <c r="T15" s="7" t="s">
        <v>11</v>
      </c>
      <c r="U15" s="18" t="s">
        <v>5</v>
      </c>
      <c r="V15" s="18" t="s">
        <v>6</v>
      </c>
      <c r="W15" s="95" t="s">
        <v>100</v>
      </c>
      <c r="X15" s="95" t="s">
        <v>101</v>
      </c>
      <c r="Y15" s="406"/>
      <c r="Z15" s="370"/>
      <c r="AA15" s="7" t="s">
        <v>11</v>
      </c>
      <c r="AB15" s="18" t="s">
        <v>5</v>
      </c>
      <c r="AC15" s="18" t="s">
        <v>6</v>
      </c>
      <c r="AD15" s="95" t="s">
        <v>100</v>
      </c>
      <c r="AE15" s="95" t="s">
        <v>101</v>
      </c>
      <c r="AF15" s="406"/>
      <c r="AG15" s="457"/>
      <c r="AH15" s="456"/>
      <c r="AI15" s="134" t="s">
        <v>11</v>
      </c>
      <c r="AJ15" s="133" t="s">
        <v>5</v>
      </c>
      <c r="AK15" s="133" t="s">
        <v>6</v>
      </c>
      <c r="AL15" s="139" t="s">
        <v>100</v>
      </c>
      <c r="AM15" s="139" t="s">
        <v>101</v>
      </c>
      <c r="AN15" s="370"/>
      <c r="AO15" s="370"/>
      <c r="AP15" s="133" t="s">
        <v>11</v>
      </c>
      <c r="AQ15" s="133" t="s">
        <v>5</v>
      </c>
      <c r="AR15" s="133" t="s">
        <v>6</v>
      </c>
      <c r="AS15" s="133" t="s">
        <v>100</v>
      </c>
      <c r="AT15" s="133" t="s">
        <v>101</v>
      </c>
      <c r="AU15" s="370"/>
      <c r="AV15" s="453"/>
      <c r="AW15" s="454"/>
      <c r="AX15" s="26" t="s">
        <v>11</v>
      </c>
      <c r="AY15" s="17" t="s">
        <v>5</v>
      </c>
      <c r="AZ15" s="17" t="s">
        <v>6</v>
      </c>
      <c r="BA15" s="95" t="s">
        <v>100</v>
      </c>
      <c r="BB15" s="95" t="s">
        <v>101</v>
      </c>
      <c r="BC15" s="439"/>
      <c r="BD15" s="349"/>
      <c r="BE15" s="17" t="s">
        <v>11</v>
      </c>
      <c r="BF15" s="17" t="s">
        <v>5</v>
      </c>
      <c r="BG15" s="17" t="s">
        <v>6</v>
      </c>
      <c r="BH15" s="133" t="s">
        <v>100</v>
      </c>
      <c r="BI15" s="133" t="s">
        <v>101</v>
      </c>
      <c r="BJ15" s="406"/>
      <c r="BK15" s="406"/>
    </row>
    <row r="16" spans="1:63" ht="63" customHeight="1">
      <c r="A16" s="79" t="s">
        <v>97</v>
      </c>
      <c r="B16" s="80" t="s">
        <v>98</v>
      </c>
      <c r="C16" s="19" t="s">
        <v>99</v>
      </c>
      <c r="D16" s="19">
        <v>60</v>
      </c>
      <c r="E16" s="198">
        <v>0</v>
      </c>
      <c r="F16" s="212">
        <v>6</v>
      </c>
      <c r="G16" s="218">
        <f>31+12</f>
        <v>43</v>
      </c>
      <c r="H16" s="218">
        <v>10</v>
      </c>
      <c r="I16" s="218">
        <v>1</v>
      </c>
      <c r="J16" s="19">
        <f>SUM(E16:I16)</f>
        <v>60</v>
      </c>
      <c r="K16" s="19">
        <v>2</v>
      </c>
      <c r="L16" s="198">
        <v>0</v>
      </c>
      <c r="M16" s="198">
        <v>0</v>
      </c>
      <c r="N16" s="218">
        <v>2</v>
      </c>
      <c r="O16" s="96">
        <v>0</v>
      </c>
      <c r="P16" s="96">
        <v>0</v>
      </c>
      <c r="Q16" s="19">
        <f>SUM(L16:P16)</f>
        <v>2</v>
      </c>
      <c r="R16" s="21">
        <f>J16+Q16</f>
        <v>62</v>
      </c>
      <c r="S16" s="19">
        <v>217</v>
      </c>
      <c r="T16" s="198">
        <v>0</v>
      </c>
      <c r="U16" s="198">
        <v>0</v>
      </c>
      <c r="V16" s="221">
        <v>96</v>
      </c>
      <c r="W16" s="221">
        <v>121</v>
      </c>
      <c r="X16" s="96">
        <v>0</v>
      </c>
      <c r="Y16" s="19">
        <f>SUM(T16:X16)</f>
        <v>217</v>
      </c>
      <c r="Z16" s="19">
        <v>9</v>
      </c>
      <c r="AA16" s="198">
        <v>0</v>
      </c>
      <c r="AB16" s="198">
        <v>0</v>
      </c>
      <c r="AC16" s="221">
        <v>6</v>
      </c>
      <c r="AD16" s="222">
        <v>3</v>
      </c>
      <c r="AE16" s="112">
        <v>0</v>
      </c>
      <c r="AF16" s="21">
        <f>SUM(AA16:AE16)</f>
        <v>9</v>
      </c>
      <c r="AG16" s="21">
        <f>Y16+AF16</f>
        <v>226</v>
      </c>
      <c r="AH16" s="22">
        <v>10</v>
      </c>
      <c r="AI16" s="199">
        <v>0</v>
      </c>
      <c r="AJ16" s="212">
        <v>3</v>
      </c>
      <c r="AK16" s="218">
        <f>1+1</f>
        <v>2</v>
      </c>
      <c r="AL16" s="218">
        <v>2</v>
      </c>
      <c r="AM16" s="218">
        <v>3</v>
      </c>
      <c r="AN16" s="19">
        <f>SUM(AI16:AM16)</f>
        <v>10</v>
      </c>
      <c r="AO16" s="19">
        <v>1</v>
      </c>
      <c r="AP16" s="198">
        <v>0</v>
      </c>
      <c r="AQ16" s="198">
        <v>0</v>
      </c>
      <c r="AR16" s="198">
        <v>0</v>
      </c>
      <c r="AS16" s="218">
        <v>1</v>
      </c>
      <c r="AT16" s="96">
        <v>0</v>
      </c>
      <c r="AU16" s="19">
        <f>SUM(AP16:AT16)</f>
        <v>1</v>
      </c>
      <c r="AV16" s="21">
        <f>AN16+AU16</f>
        <v>11</v>
      </c>
      <c r="AW16" s="23">
        <v>7</v>
      </c>
      <c r="AX16" s="199">
        <v>0</v>
      </c>
      <c r="AY16" s="198">
        <v>0</v>
      </c>
      <c r="AZ16" s="221">
        <v>2</v>
      </c>
      <c r="BA16" s="221">
        <v>5</v>
      </c>
      <c r="BB16" s="96">
        <v>0</v>
      </c>
      <c r="BC16" s="19">
        <f>SUM(AX16:BB16)</f>
        <v>7</v>
      </c>
      <c r="BD16" s="19">
        <v>0</v>
      </c>
      <c r="BE16" s="198">
        <v>0</v>
      </c>
      <c r="BF16" s="198">
        <v>0</v>
      </c>
      <c r="BG16" s="221">
        <v>0</v>
      </c>
      <c r="BH16" s="96">
        <v>0</v>
      </c>
      <c r="BI16" s="96">
        <v>0</v>
      </c>
      <c r="BJ16" s="19">
        <f>SUM(BE16:BI16)</f>
        <v>0</v>
      </c>
      <c r="BK16" s="19">
        <f>BC16+BJ16</f>
        <v>7</v>
      </c>
    </row>
    <row r="17" spans="4:61" s="11" customFormat="1" ht="44.25" customHeight="1" thickBot="1">
      <c r="D17" s="24"/>
      <c r="H17" s="86"/>
      <c r="I17" s="86"/>
      <c r="J17" s="24"/>
      <c r="O17" s="92"/>
      <c r="P17" s="92"/>
      <c r="R17" s="24"/>
      <c r="W17" s="92"/>
      <c r="X17" s="92"/>
      <c r="AD17" s="92"/>
      <c r="AE17" s="92"/>
      <c r="AL17" s="92"/>
      <c r="AM17" s="92"/>
      <c r="AS17" s="92"/>
      <c r="AT17" s="92"/>
      <c r="BA17" s="92"/>
      <c r="BB17" s="92"/>
      <c r="BH17" s="92"/>
      <c r="BI17" s="92"/>
    </row>
    <row r="18" spans="1:63" ht="23.25" customHeight="1" thickTop="1">
      <c r="A18" s="69" t="s">
        <v>76</v>
      </c>
      <c r="B18" s="3"/>
      <c r="C18" s="3"/>
      <c r="D18" s="1"/>
      <c r="E18" s="3"/>
      <c r="F18" s="3"/>
      <c r="G18" s="3"/>
      <c r="H18" s="81"/>
      <c r="I18" s="81"/>
      <c r="J18" s="1"/>
      <c r="K18" s="3"/>
      <c r="L18" s="3"/>
      <c r="M18" s="3"/>
      <c r="N18" s="3"/>
      <c r="O18" s="89"/>
      <c r="P18" s="89"/>
      <c r="Q18" s="3"/>
      <c r="R18" s="1"/>
      <c r="S18" s="3"/>
      <c r="T18" s="3"/>
      <c r="U18" s="3"/>
      <c r="V18" s="3"/>
      <c r="W18" s="89"/>
      <c r="X18" s="89"/>
      <c r="Y18" s="3"/>
      <c r="Z18" s="3"/>
      <c r="AA18" s="3"/>
      <c r="AB18" s="3"/>
      <c r="AC18" s="3"/>
      <c r="AD18" s="89"/>
      <c r="AE18" s="89"/>
      <c r="AF18" s="3"/>
      <c r="AG18" s="66"/>
      <c r="AH18" s="63"/>
      <c r="AI18" s="63"/>
      <c r="AJ18" s="63"/>
      <c r="AK18" s="63"/>
      <c r="AL18" s="108"/>
      <c r="AM18" s="108"/>
      <c r="AN18" s="63"/>
      <c r="AO18" s="63"/>
      <c r="AP18" s="63"/>
      <c r="AQ18" s="63"/>
      <c r="AR18" s="63"/>
      <c r="AS18" s="108"/>
      <c r="AT18" s="108"/>
      <c r="AU18" s="63"/>
      <c r="AV18" s="63"/>
      <c r="AW18" s="63"/>
      <c r="AX18" s="63"/>
      <c r="AY18" s="63"/>
      <c r="AZ18" s="63"/>
      <c r="BA18" s="108"/>
      <c r="BB18" s="108"/>
      <c r="BC18" s="63"/>
      <c r="BD18" s="63"/>
      <c r="BE18" s="63"/>
      <c r="BF18" s="63"/>
      <c r="BG18" s="63"/>
      <c r="BH18" s="108"/>
      <c r="BI18" s="108"/>
      <c r="BJ18" s="63"/>
      <c r="BK18" s="63"/>
    </row>
    <row r="19" spans="1:63" ht="15.75" customHeight="1" thickBot="1">
      <c r="A19" s="4"/>
      <c r="B19" s="5"/>
      <c r="C19" s="5"/>
      <c r="D19" s="61"/>
      <c r="E19" s="62"/>
      <c r="F19" s="62"/>
      <c r="G19" s="62"/>
      <c r="H19" s="88"/>
      <c r="I19" s="88"/>
      <c r="J19" s="61"/>
      <c r="K19" s="62"/>
      <c r="L19" s="62"/>
      <c r="M19" s="62"/>
      <c r="N19" s="62"/>
      <c r="O19" s="107"/>
      <c r="P19" s="107"/>
      <c r="Q19" s="62"/>
      <c r="R19" s="61"/>
      <c r="S19" s="5"/>
      <c r="T19" s="5"/>
      <c r="U19" s="5"/>
      <c r="V19" s="5"/>
      <c r="W19" s="90"/>
      <c r="X19" s="90"/>
      <c r="Y19" s="5"/>
      <c r="Z19" s="5"/>
      <c r="AA19" s="5"/>
      <c r="AB19" s="5"/>
      <c r="AC19" s="5"/>
      <c r="AD19" s="90"/>
      <c r="AE19" s="90"/>
      <c r="AF19" s="5"/>
      <c r="AG19" s="67"/>
      <c r="AH19" s="63"/>
      <c r="AI19" s="63"/>
      <c r="AJ19" s="63"/>
      <c r="AK19" s="63"/>
      <c r="AL19" s="108"/>
      <c r="AM19" s="108"/>
      <c r="AN19" s="63"/>
      <c r="AO19" s="63"/>
      <c r="AP19" s="63"/>
      <c r="AQ19" s="63"/>
      <c r="AR19" s="63"/>
      <c r="AS19" s="108"/>
      <c r="AT19" s="108"/>
      <c r="AU19" s="63"/>
      <c r="AV19" s="63"/>
      <c r="AW19" s="63"/>
      <c r="AX19" s="63"/>
      <c r="AY19" s="63"/>
      <c r="AZ19" s="63"/>
      <c r="BA19" s="108"/>
      <c r="BB19" s="108"/>
      <c r="BC19" s="63"/>
      <c r="BD19" s="63"/>
      <c r="BE19" s="63"/>
      <c r="BF19" s="63"/>
      <c r="BG19" s="63"/>
      <c r="BH19" s="108"/>
      <c r="BI19" s="108"/>
      <c r="BJ19" s="63"/>
      <c r="BK19" s="63"/>
    </row>
    <row r="20" spans="1:63" ht="26.25" customHeight="1" thickBot="1" thickTop="1">
      <c r="A20" s="357" t="s">
        <v>9</v>
      </c>
      <c r="B20" s="357" t="s">
        <v>44</v>
      </c>
      <c r="C20" s="357" t="s">
        <v>8</v>
      </c>
      <c r="D20" s="365" t="s">
        <v>4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420" t="s">
        <v>24</v>
      </c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2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33"/>
      <c r="BK20" s="433"/>
    </row>
    <row r="21" spans="1:63" ht="25.5" customHeight="1" thickTop="1">
      <c r="A21" s="357"/>
      <c r="B21" s="358"/>
      <c r="C21" s="358"/>
      <c r="D21" s="366" t="s">
        <v>77</v>
      </c>
      <c r="E21" s="367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  <c r="S21" s="440" t="s">
        <v>77</v>
      </c>
      <c r="T21" s="380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441"/>
      <c r="AH21" s="432"/>
      <c r="AI21" s="432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2"/>
      <c r="AX21" s="432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</row>
    <row r="22" spans="1:63" ht="15">
      <c r="A22" s="358"/>
      <c r="B22" s="358"/>
      <c r="C22" s="358"/>
      <c r="D22" s="348" t="s">
        <v>1</v>
      </c>
      <c r="E22" s="417" t="s">
        <v>7</v>
      </c>
      <c r="F22" s="418"/>
      <c r="G22" s="418"/>
      <c r="H22" s="418"/>
      <c r="I22" s="419"/>
      <c r="J22" s="348" t="s">
        <v>0</v>
      </c>
      <c r="K22" s="348" t="s">
        <v>2</v>
      </c>
      <c r="L22" s="417" t="s">
        <v>7</v>
      </c>
      <c r="M22" s="418"/>
      <c r="N22" s="418"/>
      <c r="O22" s="418"/>
      <c r="P22" s="419"/>
      <c r="Q22" s="348" t="s">
        <v>0</v>
      </c>
      <c r="R22" s="407" t="s">
        <v>3</v>
      </c>
      <c r="S22" s="383" t="s">
        <v>1</v>
      </c>
      <c r="T22" s="417" t="s">
        <v>7</v>
      </c>
      <c r="U22" s="418"/>
      <c r="V22" s="418"/>
      <c r="W22" s="418"/>
      <c r="X22" s="419"/>
      <c r="Y22" s="348" t="s">
        <v>0</v>
      </c>
      <c r="Z22" s="348" t="s">
        <v>2</v>
      </c>
      <c r="AA22" s="417" t="s">
        <v>7</v>
      </c>
      <c r="AB22" s="418"/>
      <c r="AC22" s="418"/>
      <c r="AD22" s="418"/>
      <c r="AE22" s="419"/>
      <c r="AF22" s="348" t="s">
        <v>0</v>
      </c>
      <c r="AG22" s="488" t="s">
        <v>3</v>
      </c>
      <c r="AH22" s="444"/>
      <c r="AI22" s="433"/>
      <c r="AJ22" s="433"/>
      <c r="AK22" s="433"/>
      <c r="AL22" s="109"/>
      <c r="AM22" s="109"/>
      <c r="AN22" s="444"/>
      <c r="AO22" s="444"/>
      <c r="AP22" s="433"/>
      <c r="AQ22" s="433"/>
      <c r="AR22" s="433"/>
      <c r="AS22" s="109"/>
      <c r="AT22" s="109"/>
      <c r="AU22" s="444"/>
      <c r="AV22" s="444"/>
      <c r="AW22" s="444"/>
      <c r="AX22" s="433"/>
      <c r="AY22" s="433"/>
      <c r="AZ22" s="433"/>
      <c r="BA22" s="109"/>
      <c r="BB22" s="109"/>
      <c r="BC22" s="444"/>
      <c r="BD22" s="444"/>
      <c r="BE22" s="433"/>
      <c r="BF22" s="433"/>
      <c r="BG22" s="433"/>
      <c r="BH22" s="109"/>
      <c r="BI22" s="109"/>
      <c r="BJ22" s="444"/>
      <c r="BK22" s="444"/>
    </row>
    <row r="23" spans="1:63" ht="15">
      <c r="A23" s="359"/>
      <c r="B23" s="359"/>
      <c r="C23" s="359"/>
      <c r="D23" s="370"/>
      <c r="E23" s="56" t="s">
        <v>11</v>
      </c>
      <c r="F23" s="57" t="s">
        <v>5</v>
      </c>
      <c r="G23" s="57" t="s">
        <v>6</v>
      </c>
      <c r="H23" s="95" t="s">
        <v>100</v>
      </c>
      <c r="I23" s="95" t="s">
        <v>101</v>
      </c>
      <c r="J23" s="349"/>
      <c r="K23" s="370"/>
      <c r="L23" s="56" t="s">
        <v>11</v>
      </c>
      <c r="M23" s="57" t="s">
        <v>5</v>
      </c>
      <c r="N23" s="57" t="s">
        <v>6</v>
      </c>
      <c r="O23" s="95" t="s">
        <v>100</v>
      </c>
      <c r="P23" s="95" t="s">
        <v>101</v>
      </c>
      <c r="Q23" s="406"/>
      <c r="R23" s="423"/>
      <c r="S23" s="384"/>
      <c r="T23" s="56" t="s">
        <v>11</v>
      </c>
      <c r="U23" s="57" t="s">
        <v>5</v>
      </c>
      <c r="V23" s="57" t="s">
        <v>6</v>
      </c>
      <c r="W23" s="95" t="s">
        <v>100</v>
      </c>
      <c r="X23" s="95" t="s">
        <v>101</v>
      </c>
      <c r="Y23" s="406"/>
      <c r="Z23" s="370"/>
      <c r="AA23" s="56" t="s">
        <v>11</v>
      </c>
      <c r="AB23" s="57" t="s">
        <v>5</v>
      </c>
      <c r="AC23" s="57" t="s">
        <v>6</v>
      </c>
      <c r="AD23" s="95" t="s">
        <v>100</v>
      </c>
      <c r="AE23" s="95" t="s">
        <v>101</v>
      </c>
      <c r="AF23" s="406"/>
      <c r="AG23" s="489"/>
      <c r="AH23" s="433"/>
      <c r="AI23" s="64"/>
      <c r="AJ23" s="64"/>
      <c r="AK23" s="64"/>
      <c r="AL23" s="109"/>
      <c r="AM23" s="109"/>
      <c r="AN23" s="445"/>
      <c r="AO23" s="433"/>
      <c r="AP23" s="64"/>
      <c r="AQ23" s="64"/>
      <c r="AR23" s="64"/>
      <c r="AS23" s="109"/>
      <c r="AT23" s="109"/>
      <c r="AU23" s="445"/>
      <c r="AV23" s="444"/>
      <c r="AW23" s="433"/>
      <c r="AX23" s="64"/>
      <c r="AY23" s="64"/>
      <c r="AZ23" s="64"/>
      <c r="BA23" s="109"/>
      <c r="BB23" s="109"/>
      <c r="BC23" s="445"/>
      <c r="BD23" s="433"/>
      <c r="BE23" s="64"/>
      <c r="BF23" s="64"/>
      <c r="BG23" s="64"/>
      <c r="BH23" s="109"/>
      <c r="BI23" s="109"/>
      <c r="BJ23" s="445"/>
      <c r="BK23" s="445"/>
    </row>
    <row r="24" spans="1:63" ht="63" customHeight="1">
      <c r="A24" s="83" t="s">
        <v>97</v>
      </c>
      <c r="B24" s="84" t="s">
        <v>98</v>
      </c>
      <c r="C24" s="58">
        <v>45</v>
      </c>
      <c r="D24" s="58">
        <v>6</v>
      </c>
      <c r="E24" s="198">
        <v>0</v>
      </c>
      <c r="F24" s="236">
        <v>3</v>
      </c>
      <c r="G24" s="198">
        <v>3</v>
      </c>
      <c r="H24" s="87">
        <v>0</v>
      </c>
      <c r="I24" s="87">
        <v>0</v>
      </c>
      <c r="J24" s="58">
        <f>SUM(E24:I24)</f>
        <v>6</v>
      </c>
      <c r="K24" s="58">
        <v>0</v>
      </c>
      <c r="L24" s="198">
        <v>0</v>
      </c>
      <c r="M24" s="198">
        <v>0</v>
      </c>
      <c r="N24" s="198">
        <v>0</v>
      </c>
      <c r="O24" s="96">
        <v>0</v>
      </c>
      <c r="P24" s="96">
        <v>0</v>
      </c>
      <c r="Q24" s="58">
        <f>SUM(L24:P24)</f>
        <v>0</v>
      </c>
      <c r="R24" s="21">
        <f>J24+Q24</f>
        <v>6</v>
      </c>
      <c r="S24" s="58">
        <v>0</v>
      </c>
      <c r="T24" s="198">
        <v>0</v>
      </c>
      <c r="U24" s="198">
        <v>0</v>
      </c>
      <c r="V24" s="198">
        <v>0</v>
      </c>
      <c r="W24" s="96">
        <v>0</v>
      </c>
      <c r="X24" s="96">
        <v>0</v>
      </c>
      <c r="Y24" s="58">
        <f>SUM(T24:X24)</f>
        <v>0</v>
      </c>
      <c r="Z24" s="58">
        <v>0</v>
      </c>
      <c r="AA24" s="198">
        <v>0</v>
      </c>
      <c r="AB24" s="198">
        <v>0</v>
      </c>
      <c r="AC24" s="198">
        <v>0</v>
      </c>
      <c r="AD24" s="112">
        <v>0</v>
      </c>
      <c r="AE24" s="112">
        <v>0</v>
      </c>
      <c r="AF24" s="21">
        <f>SUM(AA24:AE24)</f>
        <v>0</v>
      </c>
      <c r="AG24" s="58">
        <f>Y24+AF24</f>
        <v>0</v>
      </c>
      <c r="AH24" s="65"/>
      <c r="AI24" s="65"/>
      <c r="AJ24" s="65"/>
      <c r="AK24" s="65"/>
      <c r="AL24" s="110"/>
      <c r="AM24" s="110"/>
      <c r="AN24" s="65"/>
      <c r="AO24" s="65"/>
      <c r="AP24" s="65"/>
      <c r="AQ24" s="65"/>
      <c r="AR24" s="65"/>
      <c r="AS24" s="110"/>
      <c r="AT24" s="110"/>
      <c r="AU24" s="65"/>
      <c r="AV24" s="65"/>
      <c r="AW24" s="65"/>
      <c r="AX24" s="65"/>
      <c r="AY24" s="65"/>
      <c r="AZ24" s="65"/>
      <c r="BA24" s="110"/>
      <c r="BB24" s="110"/>
      <c r="BC24" s="65"/>
      <c r="BD24" s="65"/>
      <c r="BE24" s="65"/>
      <c r="BF24" s="65"/>
      <c r="BG24" s="65"/>
      <c r="BH24" s="110"/>
      <c r="BI24" s="110"/>
      <c r="BJ24" s="65"/>
      <c r="BK24" s="65"/>
    </row>
    <row r="25" spans="4:61" s="11" customFormat="1" ht="15">
      <c r="D25" s="24"/>
      <c r="H25" s="86"/>
      <c r="I25" s="86"/>
      <c r="J25" s="24"/>
      <c r="O25" s="92"/>
      <c r="P25" s="92"/>
      <c r="R25" s="24"/>
      <c r="W25" s="92"/>
      <c r="X25" s="92"/>
      <c r="AD25" s="92"/>
      <c r="AE25" s="92"/>
      <c r="AL25" s="92"/>
      <c r="AM25" s="92"/>
      <c r="AS25" s="92"/>
      <c r="AT25" s="92"/>
      <c r="BA25" s="92"/>
      <c r="BB25" s="92"/>
      <c r="BH25" s="92"/>
      <c r="BI25" s="92"/>
    </row>
    <row r="26" spans="4:61" s="11" customFormat="1" ht="15">
      <c r="D26" s="24"/>
      <c r="H26" s="86"/>
      <c r="I26" s="86"/>
      <c r="J26" s="24"/>
      <c r="O26" s="92"/>
      <c r="P26" s="92"/>
      <c r="R26" s="24"/>
      <c r="W26" s="92"/>
      <c r="X26" s="92"/>
      <c r="AD26" s="92"/>
      <c r="AE26" s="92"/>
      <c r="AL26" s="92"/>
      <c r="AM26" s="92"/>
      <c r="AS26" s="92"/>
      <c r="AT26" s="92"/>
      <c r="BA26" s="92"/>
      <c r="BB26" s="92"/>
      <c r="BH26" s="92"/>
      <c r="BI26" s="92"/>
    </row>
    <row r="27" spans="4:61" s="11" customFormat="1" ht="9.75" customHeight="1">
      <c r="D27" s="24"/>
      <c r="H27" s="86"/>
      <c r="I27" s="86"/>
      <c r="J27" s="24"/>
      <c r="O27" s="92"/>
      <c r="P27" s="92"/>
      <c r="R27" s="24"/>
      <c r="W27" s="92"/>
      <c r="X27" s="92"/>
      <c r="AD27" s="92"/>
      <c r="AE27" s="92"/>
      <c r="AL27" s="92"/>
      <c r="AM27" s="92"/>
      <c r="AS27" s="92"/>
      <c r="AT27" s="92"/>
      <c r="BA27" s="92"/>
      <c r="BB27" s="92"/>
      <c r="BH27" s="92"/>
      <c r="BI27" s="92"/>
    </row>
    <row r="28" spans="4:61" s="11" customFormat="1" ht="15" hidden="1">
      <c r="D28" s="24"/>
      <c r="H28" s="86"/>
      <c r="I28" s="86"/>
      <c r="J28" s="24"/>
      <c r="O28" s="92"/>
      <c r="P28" s="92"/>
      <c r="R28" s="24"/>
      <c r="W28" s="92"/>
      <c r="X28" s="92"/>
      <c r="AD28" s="92"/>
      <c r="AE28" s="92"/>
      <c r="AL28" s="92"/>
      <c r="AM28" s="92"/>
      <c r="AS28" s="92"/>
      <c r="AT28" s="92"/>
      <c r="BA28" s="92"/>
      <c r="BB28" s="92"/>
      <c r="BH28" s="92"/>
      <c r="BI28" s="92"/>
    </row>
    <row r="29" spans="2:62" s="11" customFormat="1" ht="45" customHeight="1" thickBot="1">
      <c r="B29" s="360" t="s">
        <v>92</v>
      </c>
      <c r="C29" s="361"/>
      <c r="D29" s="362"/>
      <c r="E29" s="362"/>
      <c r="F29" s="362"/>
      <c r="G29" s="362"/>
      <c r="H29" s="362"/>
      <c r="I29" s="362"/>
      <c r="J29" s="362"/>
      <c r="K29" s="363"/>
      <c r="L29" s="363"/>
      <c r="M29" s="364"/>
      <c r="O29" s="92"/>
      <c r="P29" s="92"/>
      <c r="Q29" s="493" t="s">
        <v>36</v>
      </c>
      <c r="R29" s="493"/>
      <c r="S29" s="27" t="s">
        <v>1</v>
      </c>
      <c r="T29" s="27" t="s">
        <v>27</v>
      </c>
      <c r="U29" s="9" t="s">
        <v>3</v>
      </c>
      <c r="W29" s="92"/>
      <c r="X29" s="92"/>
      <c r="AA29" s="494" t="s">
        <v>35</v>
      </c>
      <c r="AB29" s="494"/>
      <c r="AC29" s="494"/>
      <c r="AD29" s="494"/>
      <c r="AE29" s="494"/>
      <c r="AF29" s="494"/>
      <c r="AG29" s="124"/>
      <c r="AH29" s="124"/>
      <c r="AI29" s="25"/>
      <c r="AJ29" s="434" t="s">
        <v>50</v>
      </c>
      <c r="AK29" s="435"/>
      <c r="AL29" s="491" t="s">
        <v>51</v>
      </c>
      <c r="AM29" s="491" t="s">
        <v>49</v>
      </c>
      <c r="AP29" s="25"/>
      <c r="AQ29" s="497" t="s">
        <v>52</v>
      </c>
      <c r="AR29" s="498"/>
      <c r="AS29" s="6" t="s">
        <v>48</v>
      </c>
      <c r="AT29" s="6" t="s">
        <v>49</v>
      </c>
      <c r="AU29" s="72" t="s">
        <v>3</v>
      </c>
      <c r="BA29" s="92"/>
      <c r="BB29" s="92"/>
      <c r="BF29" s="37"/>
      <c r="BG29" s="37"/>
      <c r="BH29" s="103"/>
      <c r="BI29" s="103"/>
      <c r="BJ29" s="37"/>
    </row>
    <row r="30" spans="2:61" s="11" customFormat="1" ht="62.25" customHeight="1">
      <c r="B30" s="391" t="s">
        <v>91</v>
      </c>
      <c r="C30" s="392"/>
      <c r="D30" s="396" t="s">
        <v>93</v>
      </c>
      <c r="E30" s="397"/>
      <c r="F30" s="397"/>
      <c r="G30" s="397"/>
      <c r="H30" s="398"/>
      <c r="I30" s="518" t="s">
        <v>94</v>
      </c>
      <c r="J30" s="518"/>
      <c r="K30" s="518"/>
      <c r="L30" s="518"/>
      <c r="M30" s="519"/>
      <c r="O30" s="92"/>
      <c r="P30" s="92"/>
      <c r="Q30" s="399" t="s">
        <v>28</v>
      </c>
      <c r="R30" s="399"/>
      <c r="S30" s="47">
        <v>0</v>
      </c>
      <c r="T30" s="48">
        <v>0</v>
      </c>
      <c r="U30" s="49">
        <f>SUM(S30:T30)</f>
        <v>0</v>
      </c>
      <c r="W30" s="92"/>
      <c r="X30" s="92"/>
      <c r="AA30" s="129" t="s">
        <v>23</v>
      </c>
      <c r="AB30" s="148" t="s">
        <v>85</v>
      </c>
      <c r="AC30" s="148" t="s">
        <v>86</v>
      </c>
      <c r="AD30" s="148" t="s">
        <v>24</v>
      </c>
      <c r="AE30" s="129" t="s">
        <v>48</v>
      </c>
      <c r="AF30" s="142" t="s">
        <v>3</v>
      </c>
      <c r="AG30" s="98"/>
      <c r="AH30" s="98"/>
      <c r="AI30" s="25"/>
      <c r="AJ30" s="436"/>
      <c r="AK30" s="437"/>
      <c r="AL30" s="492"/>
      <c r="AM30" s="492"/>
      <c r="AP30" s="8"/>
      <c r="AQ30" s="446" t="s">
        <v>54</v>
      </c>
      <c r="AR30" s="447"/>
      <c r="AS30" s="123"/>
      <c r="AT30" s="123">
        <v>0</v>
      </c>
      <c r="AU30" s="120">
        <v>0</v>
      </c>
      <c r="AV30" s="122"/>
      <c r="AW30" s="97"/>
      <c r="BA30" s="92"/>
      <c r="BB30" s="92"/>
      <c r="BH30" s="92"/>
      <c r="BI30" s="92"/>
    </row>
    <row r="31" spans="2:84" ht="62.25" customHeight="1">
      <c r="B31" s="355"/>
      <c r="C31" s="393"/>
      <c r="D31" s="225" t="s">
        <v>42</v>
      </c>
      <c r="E31" s="226" t="s">
        <v>69</v>
      </c>
      <c r="F31" s="226" t="s">
        <v>100</v>
      </c>
      <c r="G31" s="226" t="s">
        <v>101</v>
      </c>
      <c r="H31" s="227" t="s">
        <v>13</v>
      </c>
      <c r="I31" s="228" t="s">
        <v>42</v>
      </c>
      <c r="J31" s="226" t="s">
        <v>69</v>
      </c>
      <c r="K31" s="226" t="s">
        <v>100</v>
      </c>
      <c r="L31" s="226" t="s">
        <v>101</v>
      </c>
      <c r="M31" s="229" t="s">
        <v>3</v>
      </c>
      <c r="Q31" s="343" t="s">
        <v>37</v>
      </c>
      <c r="R31" s="343"/>
      <c r="S31" s="136">
        <v>0</v>
      </c>
      <c r="T31" s="137">
        <v>0</v>
      </c>
      <c r="U31" s="138">
        <f aca="true" t="shared" si="0" ref="U31:U45">SUM(S31:T31)</f>
        <v>0</v>
      </c>
      <c r="V31" s="30"/>
      <c r="W31" s="100"/>
      <c r="X31" s="100"/>
      <c r="Y31" s="30"/>
      <c r="AA31" s="144"/>
      <c r="AB31" s="144">
        <v>0</v>
      </c>
      <c r="AC31" s="130">
        <v>0</v>
      </c>
      <c r="AD31" s="130">
        <v>0</v>
      </c>
      <c r="AE31" s="130"/>
      <c r="AF31" s="130">
        <v>0</v>
      </c>
      <c r="AG31" s="100"/>
      <c r="AH31" s="113"/>
      <c r="AI31" s="28"/>
      <c r="AJ31" s="506" t="s">
        <v>16</v>
      </c>
      <c r="AK31" s="506"/>
      <c r="AL31" s="154">
        <v>0</v>
      </c>
      <c r="AM31" s="154"/>
      <c r="AN31" s="150"/>
      <c r="AO31" s="151"/>
      <c r="AP31" s="29"/>
      <c r="AQ31" s="337" t="s">
        <v>53</v>
      </c>
      <c r="AR31" s="337"/>
      <c r="AS31" s="114"/>
      <c r="AT31" s="114">
        <v>0</v>
      </c>
      <c r="AU31" s="121">
        <v>0</v>
      </c>
      <c r="AV31" s="103"/>
      <c r="AW31" s="103"/>
      <c r="BL31" s="10"/>
      <c r="BM31" s="10"/>
      <c r="BN31" s="10"/>
      <c r="CD31" s="11"/>
      <c r="CE31" s="11"/>
      <c r="CF31" s="11"/>
    </row>
    <row r="32" spans="2:84" ht="61.5" customHeight="1">
      <c r="B32" s="350" t="s">
        <v>14</v>
      </c>
      <c r="C32" s="351"/>
      <c r="D32" s="200"/>
      <c r="E32" s="130"/>
      <c r="F32" s="130"/>
      <c r="G32" s="135"/>
      <c r="H32" s="230">
        <f>SUM(D32:G32)</f>
        <v>0</v>
      </c>
      <c r="I32" s="202"/>
      <c r="J32" s="206"/>
      <c r="K32" s="135"/>
      <c r="L32" s="135"/>
      <c r="M32" s="230">
        <f>SUM(I32:L32)</f>
        <v>0</v>
      </c>
      <c r="Q32" s="343" t="s">
        <v>88</v>
      </c>
      <c r="R32" s="343"/>
      <c r="S32" s="136">
        <v>0</v>
      </c>
      <c r="T32" s="137">
        <v>0</v>
      </c>
      <c r="U32" s="138">
        <f t="shared" si="0"/>
        <v>0</v>
      </c>
      <c r="V32" s="30"/>
      <c r="W32" s="100"/>
      <c r="X32" s="100"/>
      <c r="Y32" s="30"/>
      <c r="AA32" s="132"/>
      <c r="AB32" s="132"/>
      <c r="AC32" s="132"/>
      <c r="AD32" s="132"/>
      <c r="AE32" s="132"/>
      <c r="AF32" s="132"/>
      <c r="AG32" s="98"/>
      <c r="AH32" s="98"/>
      <c r="AI32" s="28"/>
      <c r="AJ32" s="508" t="s">
        <v>45</v>
      </c>
      <c r="AK32" s="509"/>
      <c r="AL32" s="154">
        <v>0</v>
      </c>
      <c r="AM32" s="155"/>
      <c r="AN32" s="495"/>
      <c r="AO32" s="490"/>
      <c r="AP32" s="30"/>
      <c r="BL32" s="10"/>
      <c r="BM32" s="10"/>
      <c r="BN32" s="10"/>
      <c r="CD32" s="11"/>
      <c r="CE32" s="11"/>
      <c r="CF32" s="11"/>
    </row>
    <row r="33" spans="2:84" ht="61.5" customHeight="1">
      <c r="B33" s="350" t="s">
        <v>15</v>
      </c>
      <c r="C33" s="351"/>
      <c r="D33" s="200"/>
      <c r="E33" s="130"/>
      <c r="F33" s="140"/>
      <c r="G33" s="135"/>
      <c r="H33" s="230">
        <f>SUM(D33:G33)</f>
        <v>0</v>
      </c>
      <c r="I33" s="202"/>
      <c r="J33" s="206"/>
      <c r="K33" s="135"/>
      <c r="L33" s="135"/>
      <c r="M33" s="230">
        <f>SUM(I33:L33)</f>
        <v>0</v>
      </c>
      <c r="Q33" s="343" t="s">
        <v>89</v>
      </c>
      <c r="R33" s="343"/>
      <c r="S33" s="136">
        <v>0</v>
      </c>
      <c r="T33" s="137">
        <v>0</v>
      </c>
      <c r="U33" s="138">
        <f t="shared" si="0"/>
        <v>0</v>
      </c>
      <c r="V33" s="55"/>
      <c r="W33" s="100"/>
      <c r="X33" s="100"/>
      <c r="Y33" s="55"/>
      <c r="AA33" s="132"/>
      <c r="AB33" s="132"/>
      <c r="AC33" s="132"/>
      <c r="AD33" s="132"/>
      <c r="AE33" s="132"/>
      <c r="AF33" s="132"/>
      <c r="AG33" s="98"/>
      <c r="AH33" s="98"/>
      <c r="AI33" s="28"/>
      <c r="AJ33" s="510"/>
      <c r="AK33" s="511"/>
      <c r="AL33" s="154">
        <v>0</v>
      </c>
      <c r="AM33" s="155"/>
      <c r="AN33" s="495"/>
      <c r="AO33" s="490"/>
      <c r="AP33" s="55"/>
      <c r="AQ33" s="115"/>
      <c r="AR33" s="115"/>
      <c r="AS33" s="115"/>
      <c r="AT33" s="115"/>
      <c r="AU33" s="100"/>
      <c r="AV33" s="37"/>
      <c r="AW33" s="37"/>
      <c r="BL33" s="10"/>
      <c r="BM33" s="10"/>
      <c r="BN33" s="10"/>
      <c r="CD33" s="11"/>
      <c r="CE33" s="11"/>
      <c r="CF33" s="11"/>
    </row>
    <row r="34" spans="2:84" ht="42" customHeight="1">
      <c r="B34" s="385" t="s">
        <v>22</v>
      </c>
      <c r="C34" s="386"/>
      <c r="D34" s="389">
        <v>1</v>
      </c>
      <c r="E34" s="480"/>
      <c r="F34" s="352"/>
      <c r="G34" s="352"/>
      <c r="H34" s="515">
        <f>SUM(D34:G35)</f>
        <v>1</v>
      </c>
      <c r="I34" s="516">
        <v>1</v>
      </c>
      <c r="J34" s="517"/>
      <c r="K34" s="394"/>
      <c r="L34" s="394"/>
      <c r="M34" s="512">
        <f>SUM(I34:L35)</f>
        <v>1</v>
      </c>
      <c r="N34" s="482" t="s">
        <v>124</v>
      </c>
      <c r="O34" s="483"/>
      <c r="P34" s="104"/>
      <c r="Q34" s="399" t="s">
        <v>29</v>
      </c>
      <c r="R34" s="399"/>
      <c r="S34" s="136">
        <v>0</v>
      </c>
      <c r="T34" s="137">
        <v>0</v>
      </c>
      <c r="U34" s="138">
        <f t="shared" si="0"/>
        <v>0</v>
      </c>
      <c r="V34" s="30"/>
      <c r="W34" s="100"/>
      <c r="X34" s="100"/>
      <c r="Y34" s="30"/>
      <c r="AA34" s="132"/>
      <c r="AB34" s="132"/>
      <c r="AC34" s="132"/>
      <c r="AD34" s="132"/>
      <c r="AE34" s="132"/>
      <c r="AF34" s="132"/>
      <c r="AG34" s="98"/>
      <c r="AH34" s="98"/>
      <c r="AI34" s="28"/>
      <c r="AJ34" s="343" t="s">
        <v>46</v>
      </c>
      <c r="AK34" s="343"/>
      <c r="AL34" s="154">
        <v>0</v>
      </c>
      <c r="AM34" s="155"/>
      <c r="AN34" s="152"/>
      <c r="AO34" s="153"/>
      <c r="AP34" s="30"/>
      <c r="AQ34" s="25"/>
      <c r="AR34" s="28"/>
      <c r="AS34" s="99"/>
      <c r="AT34" s="99"/>
      <c r="BL34" s="10"/>
      <c r="BM34" s="10"/>
      <c r="BN34" s="10"/>
      <c r="CD34" s="11"/>
      <c r="CE34" s="11"/>
      <c r="CF34" s="11"/>
    </row>
    <row r="35" spans="2:84" ht="61.5" customHeight="1">
      <c r="B35" s="387"/>
      <c r="C35" s="388"/>
      <c r="D35" s="390"/>
      <c r="E35" s="481"/>
      <c r="F35" s="352"/>
      <c r="G35" s="352"/>
      <c r="H35" s="515"/>
      <c r="I35" s="516"/>
      <c r="J35" s="517"/>
      <c r="K35" s="395"/>
      <c r="L35" s="395"/>
      <c r="M35" s="513"/>
      <c r="N35" s="482"/>
      <c r="O35" s="483"/>
      <c r="Q35" s="477" t="s">
        <v>38</v>
      </c>
      <c r="R35" s="38" t="s">
        <v>75</v>
      </c>
      <c r="S35" s="136">
        <v>0</v>
      </c>
      <c r="T35" s="137">
        <v>0</v>
      </c>
      <c r="U35" s="138">
        <f t="shared" si="0"/>
        <v>0</v>
      </c>
      <c r="V35" s="30"/>
      <c r="W35" s="100"/>
      <c r="X35" s="100"/>
      <c r="Y35" s="30"/>
      <c r="AH35" s="25"/>
      <c r="AI35" s="28"/>
      <c r="AJ35" s="343" t="s">
        <v>47</v>
      </c>
      <c r="AK35" s="343"/>
      <c r="AL35" s="154">
        <v>0</v>
      </c>
      <c r="AM35" s="155"/>
      <c r="AN35" s="153"/>
      <c r="AO35" s="153"/>
      <c r="AP35" s="30"/>
      <c r="AQ35" s="25"/>
      <c r="AR35" s="28"/>
      <c r="AS35" s="99"/>
      <c r="AT35" s="99"/>
      <c r="BL35" s="10"/>
      <c r="BM35" s="10"/>
      <c r="BN35" s="10"/>
      <c r="CD35" s="11"/>
      <c r="CE35" s="11"/>
      <c r="CF35" s="11"/>
    </row>
    <row r="36" spans="2:84" ht="61.5" customHeight="1">
      <c r="B36" s="350" t="s">
        <v>16</v>
      </c>
      <c r="C36" s="351"/>
      <c r="D36" s="200"/>
      <c r="E36" s="130"/>
      <c r="F36" s="140"/>
      <c r="G36" s="135"/>
      <c r="H36" s="230">
        <f>SUM(D36:G36)</f>
        <v>0</v>
      </c>
      <c r="I36" s="202"/>
      <c r="J36" s="206">
        <f>1+1+1+1+1+1</f>
        <v>6</v>
      </c>
      <c r="K36" s="135"/>
      <c r="L36" s="135"/>
      <c r="M36" s="230">
        <f>SUM(I36:L36)</f>
        <v>6</v>
      </c>
      <c r="Q36" s="478"/>
      <c r="R36" s="38" t="s">
        <v>39</v>
      </c>
      <c r="S36" s="136">
        <v>0</v>
      </c>
      <c r="T36" s="137">
        <v>0</v>
      </c>
      <c r="U36" s="138">
        <f t="shared" si="0"/>
        <v>0</v>
      </c>
      <c r="V36" s="30"/>
      <c r="W36" s="100"/>
      <c r="X36" s="100"/>
      <c r="Y36" s="30"/>
      <c r="AH36" s="28"/>
      <c r="AI36" s="28"/>
      <c r="AJ36" s="344"/>
      <c r="AK36" s="344"/>
      <c r="AL36" s="119"/>
      <c r="AM36" s="119"/>
      <c r="AN36" s="30"/>
      <c r="AO36" s="30"/>
      <c r="AP36" s="30"/>
      <c r="AQ36" s="25"/>
      <c r="AR36" s="28"/>
      <c r="AS36" s="99"/>
      <c r="AT36" s="99"/>
      <c r="BL36" s="10"/>
      <c r="BM36" s="10"/>
      <c r="BN36" s="10"/>
      <c r="CD36" s="11"/>
      <c r="CE36" s="11"/>
      <c r="CF36" s="11"/>
    </row>
    <row r="37" spans="2:84" ht="61.5" customHeight="1">
      <c r="B37" s="350" t="s">
        <v>17</v>
      </c>
      <c r="C37" s="351"/>
      <c r="D37" s="200">
        <v>1</v>
      </c>
      <c r="E37" s="130"/>
      <c r="F37" s="140"/>
      <c r="G37" s="135"/>
      <c r="H37" s="230">
        <f aca="true" t="shared" si="1" ref="H37:H48">SUM(D37:G37)</f>
        <v>1</v>
      </c>
      <c r="I37" s="202">
        <v>1</v>
      </c>
      <c r="J37" s="206">
        <v>1</v>
      </c>
      <c r="K37" s="135"/>
      <c r="L37" s="135"/>
      <c r="M37" s="230">
        <f aca="true" t="shared" si="2" ref="M37:M48">SUM(I37:L37)</f>
        <v>2</v>
      </c>
      <c r="Q37" s="478"/>
      <c r="R37" s="38" t="s">
        <v>73</v>
      </c>
      <c r="S37" s="136">
        <v>0</v>
      </c>
      <c r="T37" s="137">
        <v>0</v>
      </c>
      <c r="U37" s="138">
        <f t="shared" si="0"/>
        <v>0</v>
      </c>
      <c r="V37" s="30"/>
      <c r="W37" s="100"/>
      <c r="X37" s="100"/>
      <c r="Y37" s="30"/>
      <c r="AH37" s="28"/>
      <c r="AI37" s="28"/>
      <c r="AJ37" s="31"/>
      <c r="AK37" s="31"/>
      <c r="AL37" s="101"/>
      <c r="AM37" s="101"/>
      <c r="AN37" s="30"/>
      <c r="AO37" s="30"/>
      <c r="AP37" s="30"/>
      <c r="AQ37" s="25"/>
      <c r="AR37" s="28"/>
      <c r="AS37" s="99"/>
      <c r="AT37" s="99"/>
      <c r="BL37" s="10"/>
      <c r="BM37" s="10"/>
      <c r="BN37" s="10"/>
      <c r="CD37" s="11"/>
      <c r="CE37" s="11"/>
      <c r="CF37" s="11"/>
    </row>
    <row r="38" spans="2:84" ht="53.25" customHeight="1">
      <c r="B38" s="350" t="s">
        <v>18</v>
      </c>
      <c r="C38" s="351"/>
      <c r="D38" s="200"/>
      <c r="E38" s="130"/>
      <c r="F38" s="140"/>
      <c r="G38" s="135"/>
      <c r="H38" s="230">
        <f t="shared" si="1"/>
        <v>0</v>
      </c>
      <c r="I38" s="202"/>
      <c r="J38" s="206"/>
      <c r="K38" s="135"/>
      <c r="L38" s="135"/>
      <c r="M38" s="230">
        <f t="shared" si="2"/>
        <v>0</v>
      </c>
      <c r="Q38" s="478"/>
      <c r="R38" s="38" t="s">
        <v>40</v>
      </c>
      <c r="S38" s="136">
        <v>0</v>
      </c>
      <c r="T38" s="137">
        <v>0</v>
      </c>
      <c r="U38" s="138">
        <f t="shared" si="0"/>
        <v>0</v>
      </c>
      <c r="V38" s="30"/>
      <c r="W38" s="100"/>
      <c r="X38" s="100"/>
      <c r="Y38" s="30"/>
      <c r="AH38" s="28"/>
      <c r="AI38" s="28"/>
      <c r="AJ38" s="31"/>
      <c r="AK38" s="31"/>
      <c r="AL38" s="101"/>
      <c r="AM38" s="101"/>
      <c r="AN38" s="30"/>
      <c r="AO38" s="30"/>
      <c r="AP38" s="30"/>
      <c r="AQ38" s="25"/>
      <c r="AR38" s="28"/>
      <c r="AS38" s="99"/>
      <c r="AT38" s="99"/>
      <c r="BL38" s="10"/>
      <c r="BM38" s="10"/>
      <c r="BN38" s="10"/>
      <c r="CD38" s="11"/>
      <c r="CE38" s="11"/>
      <c r="CF38" s="11"/>
    </row>
    <row r="39" spans="2:84" ht="54.75" customHeight="1">
      <c r="B39" s="350" t="s">
        <v>19</v>
      </c>
      <c r="C39" s="351"/>
      <c r="D39" s="200">
        <v>1</v>
      </c>
      <c r="E39" s="130"/>
      <c r="F39" s="140"/>
      <c r="G39" s="135"/>
      <c r="H39" s="230">
        <f t="shared" si="1"/>
        <v>1</v>
      </c>
      <c r="I39" s="202"/>
      <c r="J39" s="206">
        <f>1+1+1+1</f>
        <v>4</v>
      </c>
      <c r="K39" s="135"/>
      <c r="L39" s="135"/>
      <c r="M39" s="230">
        <f t="shared" si="2"/>
        <v>4</v>
      </c>
      <c r="Q39" s="478"/>
      <c r="R39" s="38" t="s">
        <v>70</v>
      </c>
      <c r="S39" s="136">
        <v>0</v>
      </c>
      <c r="T39" s="137">
        <v>0</v>
      </c>
      <c r="U39" s="138">
        <f t="shared" si="0"/>
        <v>0</v>
      </c>
      <c r="V39" s="30"/>
      <c r="W39" s="100"/>
      <c r="X39" s="100"/>
      <c r="Y39" s="30"/>
      <c r="AI39" s="28"/>
      <c r="AJ39" s="31"/>
      <c r="AK39" s="31"/>
      <c r="AL39" s="101"/>
      <c r="AM39" s="101"/>
      <c r="AN39" s="30"/>
      <c r="AO39" s="30"/>
      <c r="AP39" s="30"/>
      <c r="AQ39" s="25"/>
      <c r="AR39" s="28"/>
      <c r="AS39" s="99"/>
      <c r="AT39" s="99"/>
      <c r="BL39" s="10"/>
      <c r="BM39" s="10"/>
      <c r="BN39" s="10"/>
      <c r="CD39" s="11"/>
      <c r="CE39" s="11"/>
      <c r="CF39" s="11"/>
    </row>
    <row r="40" spans="2:84" ht="54.75" customHeight="1">
      <c r="B40" s="350" t="s">
        <v>71</v>
      </c>
      <c r="C40" s="351"/>
      <c r="D40" s="200"/>
      <c r="E40" s="130"/>
      <c r="F40" s="141"/>
      <c r="G40" s="135"/>
      <c r="H40" s="230">
        <f t="shared" si="1"/>
        <v>0</v>
      </c>
      <c r="I40" s="202"/>
      <c r="J40" s="206"/>
      <c r="K40" s="135"/>
      <c r="L40" s="135"/>
      <c r="M40" s="230">
        <f t="shared" si="2"/>
        <v>0</v>
      </c>
      <c r="Q40" s="479"/>
      <c r="R40" s="54" t="s">
        <v>90</v>
      </c>
      <c r="S40" s="136">
        <v>0</v>
      </c>
      <c r="T40" s="137">
        <v>0</v>
      </c>
      <c r="U40" s="138">
        <f t="shared" si="0"/>
        <v>0</v>
      </c>
      <c r="V40" s="55"/>
      <c r="W40" s="100"/>
      <c r="X40" s="100"/>
      <c r="Y40" s="55"/>
      <c r="AI40" s="28"/>
      <c r="AJ40" s="31"/>
      <c r="AK40" s="31"/>
      <c r="AL40" s="101"/>
      <c r="AM40" s="101"/>
      <c r="AN40" s="55"/>
      <c r="AO40" s="55"/>
      <c r="AP40" s="55"/>
      <c r="AQ40" s="25"/>
      <c r="AR40" s="28"/>
      <c r="AS40" s="99"/>
      <c r="AT40" s="99"/>
      <c r="BL40" s="10"/>
      <c r="BM40" s="10"/>
      <c r="BN40" s="10"/>
      <c r="CD40" s="11"/>
      <c r="CE40" s="11"/>
      <c r="CF40" s="11"/>
    </row>
    <row r="41" spans="2:84" ht="54.75" customHeight="1">
      <c r="B41" s="350" t="s">
        <v>72</v>
      </c>
      <c r="C41" s="351"/>
      <c r="D41" s="200"/>
      <c r="E41" s="130"/>
      <c r="F41" s="140"/>
      <c r="G41" s="135"/>
      <c r="H41" s="230">
        <f t="shared" si="1"/>
        <v>0</v>
      </c>
      <c r="I41" s="202"/>
      <c r="J41" s="206"/>
      <c r="K41" s="135"/>
      <c r="L41" s="135"/>
      <c r="M41" s="230">
        <f t="shared" si="2"/>
        <v>0</v>
      </c>
      <c r="Q41" s="343" t="s">
        <v>30</v>
      </c>
      <c r="R41" s="343"/>
      <c r="S41" s="136">
        <v>0</v>
      </c>
      <c r="T41" s="137">
        <v>0</v>
      </c>
      <c r="U41" s="138">
        <f t="shared" si="0"/>
        <v>0</v>
      </c>
      <c r="V41" s="30"/>
      <c r="W41" s="100"/>
      <c r="X41" s="100"/>
      <c r="Y41" s="30"/>
      <c r="AI41" s="28"/>
      <c r="AJ41" s="31"/>
      <c r="AK41" s="31"/>
      <c r="AL41" s="101"/>
      <c r="AM41" s="101"/>
      <c r="AN41" s="30"/>
      <c r="AO41" s="30"/>
      <c r="AP41" s="30"/>
      <c r="AQ41" s="25"/>
      <c r="AR41" s="28"/>
      <c r="AS41" s="99"/>
      <c r="AT41" s="99"/>
      <c r="BL41" s="10"/>
      <c r="BM41" s="10"/>
      <c r="BN41" s="10"/>
      <c r="CD41" s="11"/>
      <c r="CE41" s="11"/>
      <c r="CF41" s="11"/>
    </row>
    <row r="42" spans="2:84" ht="54.75" customHeight="1">
      <c r="B42" s="350" t="s">
        <v>103</v>
      </c>
      <c r="C42" s="351"/>
      <c r="D42" s="200"/>
      <c r="E42" s="130"/>
      <c r="F42" s="140"/>
      <c r="G42" s="135"/>
      <c r="H42" s="230">
        <f t="shared" si="1"/>
        <v>0</v>
      </c>
      <c r="I42" s="202">
        <v>1</v>
      </c>
      <c r="J42" s="206"/>
      <c r="K42" s="135"/>
      <c r="L42" s="135"/>
      <c r="M42" s="230">
        <f t="shared" si="2"/>
        <v>1</v>
      </c>
      <c r="Q42" s="343" t="s">
        <v>31</v>
      </c>
      <c r="R42" s="343"/>
      <c r="S42" s="136">
        <v>0</v>
      </c>
      <c r="T42" s="137">
        <v>0</v>
      </c>
      <c r="U42" s="138">
        <f t="shared" si="0"/>
        <v>0</v>
      </c>
      <c r="V42" s="30"/>
      <c r="W42" s="100"/>
      <c r="X42" s="100"/>
      <c r="Y42" s="30"/>
      <c r="AI42" s="28"/>
      <c r="AJ42" s="31"/>
      <c r="AK42" s="31"/>
      <c r="AL42" s="101"/>
      <c r="AM42" s="101"/>
      <c r="AN42" s="30"/>
      <c r="AO42" s="30"/>
      <c r="AP42" s="30"/>
      <c r="AQ42" s="25"/>
      <c r="AR42" s="28"/>
      <c r="AS42" s="99"/>
      <c r="AT42" s="99"/>
      <c r="BL42" s="10"/>
      <c r="BM42" s="10"/>
      <c r="BN42" s="10"/>
      <c r="CD42" s="11"/>
      <c r="CE42" s="11"/>
      <c r="CF42" s="11"/>
    </row>
    <row r="43" spans="2:84" ht="61.5" customHeight="1">
      <c r="B43" s="350" t="s">
        <v>26</v>
      </c>
      <c r="C43" s="351"/>
      <c r="D43" s="200"/>
      <c r="E43" s="130"/>
      <c r="F43" s="140"/>
      <c r="G43" s="135"/>
      <c r="H43" s="230">
        <f t="shared" si="1"/>
        <v>0</v>
      </c>
      <c r="I43" s="202"/>
      <c r="J43" s="206"/>
      <c r="K43" s="135"/>
      <c r="L43" s="135"/>
      <c r="M43" s="230">
        <f t="shared" si="2"/>
        <v>0</v>
      </c>
      <c r="Q43" s="343" t="s">
        <v>32</v>
      </c>
      <c r="R43" s="343"/>
      <c r="S43" s="136">
        <v>0</v>
      </c>
      <c r="T43" s="137">
        <v>0</v>
      </c>
      <c r="U43" s="138">
        <f t="shared" si="0"/>
        <v>0</v>
      </c>
      <c r="V43" s="30"/>
      <c r="W43" s="100"/>
      <c r="X43" s="100"/>
      <c r="Y43" s="30"/>
      <c r="Z43" s="28"/>
      <c r="AI43" s="28"/>
      <c r="AJ43" s="514"/>
      <c r="AK43" s="514"/>
      <c r="AL43" s="118"/>
      <c r="AM43" s="118"/>
      <c r="AN43" s="30"/>
      <c r="AO43" s="30"/>
      <c r="AP43" s="30"/>
      <c r="AQ43" s="25"/>
      <c r="AR43" s="28"/>
      <c r="AS43" s="99"/>
      <c r="AT43" s="99"/>
      <c r="BL43" s="10"/>
      <c r="BM43" s="10"/>
      <c r="BN43" s="10"/>
      <c r="CD43" s="11"/>
      <c r="CE43" s="11"/>
      <c r="CF43" s="11"/>
    </row>
    <row r="44" spans="2:84" ht="61.5" customHeight="1">
      <c r="B44" s="337" t="s">
        <v>74</v>
      </c>
      <c r="C44" s="350"/>
      <c r="D44" s="200">
        <v>1</v>
      </c>
      <c r="E44" s="130"/>
      <c r="F44" s="140"/>
      <c r="G44" s="135"/>
      <c r="H44" s="230">
        <f t="shared" si="1"/>
        <v>1</v>
      </c>
      <c r="I44" s="202"/>
      <c r="J44" s="206"/>
      <c r="K44" s="135"/>
      <c r="L44" s="135"/>
      <c r="M44" s="230">
        <f t="shared" si="2"/>
        <v>0</v>
      </c>
      <c r="Q44" s="343" t="s">
        <v>33</v>
      </c>
      <c r="R44" s="343"/>
      <c r="S44" s="136">
        <v>0</v>
      </c>
      <c r="T44" s="137">
        <v>0</v>
      </c>
      <c r="U44" s="138">
        <f t="shared" si="0"/>
        <v>0</v>
      </c>
      <c r="V44" s="30"/>
      <c r="W44" s="100"/>
      <c r="X44" s="100"/>
      <c r="Y44" s="30"/>
      <c r="Z44" s="28"/>
      <c r="AI44" s="28"/>
      <c r="AJ44" s="507"/>
      <c r="AK44" s="507"/>
      <c r="AL44" s="102"/>
      <c r="AM44" s="102"/>
      <c r="AN44" s="32"/>
      <c r="AO44" s="32"/>
      <c r="AP44" s="32"/>
      <c r="AQ44" s="25"/>
      <c r="BL44" s="10"/>
      <c r="BM44" s="10"/>
      <c r="BN44" s="10"/>
      <c r="CD44" s="11"/>
      <c r="CE44" s="11"/>
      <c r="CF44" s="11"/>
    </row>
    <row r="45" spans="2:84" ht="51" customHeight="1">
      <c r="B45" s="373" t="s">
        <v>21</v>
      </c>
      <c r="C45" s="374"/>
      <c r="D45" s="200"/>
      <c r="E45" s="130"/>
      <c r="F45" s="140"/>
      <c r="G45" s="135"/>
      <c r="H45" s="230">
        <f t="shared" si="1"/>
        <v>0</v>
      </c>
      <c r="I45" s="202"/>
      <c r="J45" s="206"/>
      <c r="K45" s="135"/>
      <c r="L45" s="135"/>
      <c r="M45" s="230">
        <f t="shared" si="2"/>
        <v>0</v>
      </c>
      <c r="Q45" s="343" t="s">
        <v>34</v>
      </c>
      <c r="R45" s="343"/>
      <c r="S45" s="47">
        <v>0</v>
      </c>
      <c r="T45" s="48">
        <v>1</v>
      </c>
      <c r="U45" s="138">
        <f t="shared" si="0"/>
        <v>1</v>
      </c>
      <c r="V45" s="30"/>
      <c r="W45" s="100"/>
      <c r="X45" s="100"/>
      <c r="Y45" s="473"/>
      <c r="Z45" s="473"/>
      <c r="AA45" s="342"/>
      <c r="AB45" s="342"/>
      <c r="AC45" s="68"/>
      <c r="AD45" s="111"/>
      <c r="AE45" s="111"/>
      <c r="AI45" s="28"/>
      <c r="AJ45" s="507"/>
      <c r="AK45" s="507"/>
      <c r="AL45" s="102"/>
      <c r="AM45" s="102"/>
      <c r="AN45" s="32"/>
      <c r="AO45" s="32"/>
      <c r="AP45" s="32"/>
      <c r="AQ45" s="25"/>
      <c r="BL45" s="10"/>
      <c r="BM45" s="10"/>
      <c r="BN45" s="10"/>
      <c r="CD45" s="11"/>
      <c r="CE45" s="11"/>
      <c r="CF45" s="11"/>
    </row>
    <row r="46" spans="2:84" ht="47.25" customHeight="1">
      <c r="B46" s="373" t="s">
        <v>102</v>
      </c>
      <c r="C46" s="374"/>
      <c r="D46" s="200"/>
      <c r="E46" s="130"/>
      <c r="F46" s="140"/>
      <c r="G46" s="135"/>
      <c r="H46" s="230">
        <f t="shared" si="1"/>
        <v>0</v>
      </c>
      <c r="I46" s="202">
        <v>1</v>
      </c>
      <c r="J46" s="206">
        <f>1+1</f>
        <v>2</v>
      </c>
      <c r="K46" s="135"/>
      <c r="L46" s="135"/>
      <c r="M46" s="230">
        <f t="shared" si="2"/>
        <v>3</v>
      </c>
      <c r="R46" s="10"/>
      <c r="U46" s="33"/>
      <c r="V46" s="30"/>
      <c r="W46" s="100"/>
      <c r="X46" s="100"/>
      <c r="Y46" s="30"/>
      <c r="Z46" s="28"/>
      <c r="AI46" s="28"/>
      <c r="AJ46" s="507"/>
      <c r="AK46" s="507"/>
      <c r="AL46" s="102"/>
      <c r="AM46" s="102"/>
      <c r="AN46" s="32"/>
      <c r="AO46" s="32"/>
      <c r="AP46" s="30"/>
      <c r="AQ46" s="25"/>
      <c r="BL46" s="10"/>
      <c r="BM46" s="10"/>
      <c r="BN46" s="10"/>
      <c r="CD46" s="11"/>
      <c r="CE46" s="11"/>
      <c r="CF46" s="11"/>
    </row>
    <row r="47" spans="2:84" ht="47.25" customHeight="1">
      <c r="B47" s="350" t="s">
        <v>61</v>
      </c>
      <c r="C47" s="351"/>
      <c r="D47" s="200">
        <v>1</v>
      </c>
      <c r="E47" s="130"/>
      <c r="F47" s="130"/>
      <c r="G47" s="135"/>
      <c r="H47" s="230">
        <f t="shared" si="1"/>
        <v>1</v>
      </c>
      <c r="I47" s="202"/>
      <c r="J47" s="206">
        <v>1</v>
      </c>
      <c r="K47" s="135"/>
      <c r="L47" s="135"/>
      <c r="M47" s="230">
        <f t="shared" si="2"/>
        <v>1</v>
      </c>
      <c r="R47" s="10"/>
      <c r="U47" s="33"/>
      <c r="V47" s="52"/>
      <c r="W47" s="100"/>
      <c r="X47" s="100"/>
      <c r="Y47" s="52"/>
      <c r="Z47" s="28"/>
      <c r="AI47" s="28"/>
      <c r="AJ47" s="53"/>
      <c r="AK47" s="53"/>
      <c r="AL47" s="102"/>
      <c r="AM47" s="102"/>
      <c r="AN47" s="32"/>
      <c r="AO47" s="32"/>
      <c r="AP47" s="52"/>
      <c r="AQ47" s="25"/>
      <c r="BL47" s="10"/>
      <c r="BM47" s="10"/>
      <c r="BN47" s="10"/>
      <c r="CD47" s="11"/>
      <c r="CE47" s="11"/>
      <c r="CF47" s="11"/>
    </row>
    <row r="48" spans="2:84" ht="30" customHeight="1">
      <c r="B48" s="350" t="s">
        <v>68</v>
      </c>
      <c r="C48" s="351"/>
      <c r="D48" s="200"/>
      <c r="E48" s="130"/>
      <c r="F48" s="140"/>
      <c r="G48" s="135"/>
      <c r="H48" s="230">
        <f t="shared" si="1"/>
        <v>0</v>
      </c>
      <c r="I48" s="202"/>
      <c r="J48" s="206"/>
      <c r="K48" s="135"/>
      <c r="L48" s="135"/>
      <c r="M48" s="230">
        <f t="shared" si="2"/>
        <v>0</v>
      </c>
      <c r="N48" s="59"/>
      <c r="O48" s="105"/>
      <c r="P48" s="105"/>
      <c r="Q48" s="28"/>
      <c r="R48" s="28"/>
      <c r="S48" s="28"/>
      <c r="T48" s="28"/>
      <c r="U48" s="34"/>
      <c r="V48" s="30"/>
      <c r="W48" s="100"/>
      <c r="X48" s="100"/>
      <c r="Y48" s="30"/>
      <c r="Z48" s="25"/>
      <c r="AA48" s="11"/>
      <c r="AB48" s="11"/>
      <c r="AC48" s="11"/>
      <c r="AD48" s="92"/>
      <c r="AE48" s="92"/>
      <c r="AF48" s="11"/>
      <c r="AG48" s="11"/>
      <c r="AI48" s="28"/>
      <c r="AJ48" s="507"/>
      <c r="AK48" s="507"/>
      <c r="AL48" s="102"/>
      <c r="AM48" s="102"/>
      <c r="AN48" s="32"/>
      <c r="AO48" s="30"/>
      <c r="AP48" s="35"/>
      <c r="AQ48" s="25"/>
      <c r="BL48" s="10"/>
      <c r="BM48" s="10"/>
      <c r="BN48" s="10"/>
      <c r="CD48" s="11"/>
      <c r="CE48" s="11"/>
      <c r="CF48" s="11"/>
    </row>
    <row r="49" spans="2:84" ht="15.75" thickBot="1">
      <c r="B49" s="350" t="s">
        <v>55</v>
      </c>
      <c r="C49" s="351"/>
      <c r="D49" s="201">
        <f aca="true" t="shared" si="3" ref="D49:M49">SUM(D32:D48)</f>
        <v>5</v>
      </c>
      <c r="E49" s="149">
        <f t="shared" si="3"/>
        <v>0</v>
      </c>
      <c r="F49" s="149">
        <f t="shared" si="3"/>
        <v>0</v>
      </c>
      <c r="G49" s="149">
        <f t="shared" si="3"/>
        <v>0</v>
      </c>
      <c r="H49" s="231">
        <f t="shared" si="3"/>
        <v>5</v>
      </c>
      <c r="I49" s="203">
        <f t="shared" si="3"/>
        <v>4</v>
      </c>
      <c r="J49" s="207">
        <f t="shared" si="3"/>
        <v>14</v>
      </c>
      <c r="K49" s="149">
        <f t="shared" si="3"/>
        <v>0</v>
      </c>
      <c r="L49" s="149">
        <f t="shared" si="3"/>
        <v>0</v>
      </c>
      <c r="M49" s="231">
        <f t="shared" si="3"/>
        <v>18</v>
      </c>
      <c r="N49" s="60"/>
      <c r="O49" s="106"/>
      <c r="P49" s="106"/>
      <c r="Q49" s="28"/>
      <c r="R49" s="28"/>
      <c r="S49" s="28"/>
      <c r="T49" s="28"/>
      <c r="U49" s="34"/>
      <c r="V49" s="28"/>
      <c r="W49" s="99"/>
      <c r="X49" s="99"/>
      <c r="Y49" s="28"/>
      <c r="Z49" s="25"/>
      <c r="AA49" s="11"/>
      <c r="AB49" s="11"/>
      <c r="AC49" s="11"/>
      <c r="AD49" s="92"/>
      <c r="AE49" s="92"/>
      <c r="AF49" s="11"/>
      <c r="AG49" s="11"/>
      <c r="AI49" s="28"/>
      <c r="AJ49" s="36"/>
      <c r="AK49" s="36"/>
      <c r="AL49" s="102"/>
      <c r="AM49" s="102"/>
      <c r="AN49" s="32"/>
      <c r="AO49" s="30"/>
      <c r="AP49" s="35"/>
      <c r="AQ49" s="25"/>
      <c r="BL49" s="10"/>
      <c r="BM49" s="10"/>
      <c r="BN49" s="10"/>
      <c r="CD49" s="11"/>
      <c r="CE49" s="11"/>
      <c r="CF49" s="11"/>
    </row>
    <row r="50" spans="4:40" ht="15">
      <c r="D50" s="377" t="s">
        <v>121</v>
      </c>
      <c r="E50" s="108"/>
      <c r="I50" s="486" t="s">
        <v>122</v>
      </c>
      <c r="J50" s="484" t="s">
        <v>123</v>
      </c>
      <c r="K50" s="60"/>
      <c r="L50" s="28"/>
      <c r="M50" s="28"/>
      <c r="N50" s="28"/>
      <c r="O50" s="99"/>
      <c r="P50" s="99"/>
      <c r="Q50" s="28"/>
      <c r="R50" s="34"/>
      <c r="S50" s="28"/>
      <c r="T50" s="28"/>
      <c r="U50" s="28"/>
      <c r="V50" s="28"/>
      <c r="W50" s="99"/>
      <c r="X50" s="99"/>
      <c r="Y50" s="28"/>
      <c r="Z50" s="25"/>
      <c r="AA50" s="11"/>
      <c r="AB50" s="11"/>
      <c r="AC50" s="11"/>
      <c r="AD50" s="92"/>
      <c r="AE50" s="92"/>
      <c r="AF50" s="11"/>
      <c r="AG50" s="28"/>
      <c r="AH50" s="28"/>
      <c r="AI50" s="28"/>
      <c r="AJ50" s="28"/>
      <c r="AK50" s="28"/>
      <c r="AL50" s="99"/>
      <c r="AM50" s="99"/>
      <c r="AN50" s="28"/>
    </row>
    <row r="51" spans="4:61" s="11" customFormat="1" ht="36.75" customHeight="1">
      <c r="D51" s="378"/>
      <c r="E51" s="10"/>
      <c r="F51" s="10"/>
      <c r="G51" s="10"/>
      <c r="H51" s="85"/>
      <c r="I51" s="487"/>
      <c r="J51" s="485"/>
      <c r="K51" s="73"/>
      <c r="L51" s="474"/>
      <c r="M51" s="474"/>
      <c r="N51" s="474"/>
      <c r="O51" s="474"/>
      <c r="P51" s="474"/>
      <c r="Q51" s="474"/>
      <c r="R51" s="474"/>
      <c r="S51" s="474"/>
      <c r="T51" s="474"/>
      <c r="U51" s="28"/>
      <c r="V51" s="10"/>
      <c r="W51" s="91"/>
      <c r="X51" s="91"/>
      <c r="Y51" s="10"/>
      <c r="Z51" s="10"/>
      <c r="AA51" s="10"/>
      <c r="AB51" s="10"/>
      <c r="AC51" s="10"/>
      <c r="AD51" s="91"/>
      <c r="AE51" s="91"/>
      <c r="AF51" s="28"/>
      <c r="AG51" s="25"/>
      <c r="AL51" s="92"/>
      <c r="AM51" s="92"/>
      <c r="AS51" s="92"/>
      <c r="AT51" s="92"/>
      <c r="BA51" s="92"/>
      <c r="BB51" s="92"/>
      <c r="BH51" s="92"/>
      <c r="BI51" s="92"/>
    </row>
    <row r="52" spans="2:61" s="11" customFormat="1" ht="44.25" customHeight="1">
      <c r="B52" s="375" t="s">
        <v>95</v>
      </c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113"/>
      <c r="O52" s="115"/>
      <c r="P52" s="115"/>
      <c r="Q52" s="74"/>
      <c r="R52" s="345" t="s">
        <v>78</v>
      </c>
      <c r="S52" s="345"/>
      <c r="T52" s="345"/>
      <c r="U52" s="345"/>
      <c r="V52" s="345"/>
      <c r="W52" s="345"/>
      <c r="X52" s="164"/>
      <c r="Y52" s="164"/>
      <c r="Z52" s="164"/>
      <c r="AA52" s="25"/>
      <c r="AD52" s="92"/>
      <c r="AE52" s="92"/>
      <c r="AL52" s="92"/>
      <c r="AM52" s="92"/>
      <c r="AS52" s="92"/>
      <c r="AT52" s="92"/>
      <c r="BA52" s="92"/>
      <c r="BB52" s="92"/>
      <c r="BH52" s="92"/>
      <c r="BI52" s="92"/>
    </row>
    <row r="53" spans="2:81" ht="52.5" customHeight="1">
      <c r="B53" s="353" t="s">
        <v>12</v>
      </c>
      <c r="C53" s="354"/>
      <c r="D53" s="371" t="s">
        <v>96</v>
      </c>
      <c r="E53" s="372"/>
      <c r="F53" s="372"/>
      <c r="G53" s="372"/>
      <c r="H53" s="475" t="s">
        <v>94</v>
      </c>
      <c r="I53" s="476"/>
      <c r="J53" s="476"/>
      <c r="K53" s="476"/>
      <c r="L53" s="476"/>
      <c r="M53" s="476"/>
      <c r="N53" s="126"/>
      <c r="O53" s="100"/>
      <c r="P53" s="100"/>
      <c r="R53" s="346" t="s">
        <v>12</v>
      </c>
      <c r="S53" s="346"/>
      <c r="T53" s="157" t="s">
        <v>41</v>
      </c>
      <c r="U53" s="157" t="s">
        <v>43</v>
      </c>
      <c r="V53" s="157" t="s">
        <v>69</v>
      </c>
      <c r="W53" s="165" t="s">
        <v>13</v>
      </c>
      <c r="X53" s="127"/>
      <c r="Y53" s="161"/>
      <c r="Z53" s="161"/>
      <c r="AA53" s="28"/>
      <c r="BF53" s="11"/>
      <c r="BG53" s="11"/>
      <c r="BH53" s="92"/>
      <c r="BI53" s="92"/>
      <c r="BJ53" s="11"/>
      <c r="BK53" s="11"/>
      <c r="BZ53" s="10"/>
      <c r="CA53" s="10"/>
      <c r="CB53" s="10"/>
      <c r="CC53" s="10"/>
    </row>
    <row r="54" spans="2:81" ht="61.5" customHeight="1">
      <c r="B54" s="355"/>
      <c r="C54" s="356"/>
      <c r="D54" s="226" t="s">
        <v>41</v>
      </c>
      <c r="E54" s="226" t="s">
        <v>42</v>
      </c>
      <c r="F54" s="226" t="s">
        <v>69</v>
      </c>
      <c r="G54" s="226" t="s">
        <v>3</v>
      </c>
      <c r="H54" s="226" t="s">
        <v>41</v>
      </c>
      <c r="I54" s="226" t="s">
        <v>43</v>
      </c>
      <c r="J54" s="226" t="s">
        <v>69</v>
      </c>
      <c r="K54" s="234" t="s">
        <v>104</v>
      </c>
      <c r="L54" s="226" t="s">
        <v>105</v>
      </c>
      <c r="M54" s="235" t="s">
        <v>13</v>
      </c>
      <c r="N54" s="98"/>
      <c r="O54" s="117"/>
      <c r="P54" s="117"/>
      <c r="R54" s="339" t="s">
        <v>14</v>
      </c>
      <c r="S54" s="339"/>
      <c r="T54" s="158"/>
      <c r="U54" s="237"/>
      <c r="V54" s="158"/>
      <c r="W54" s="158">
        <f>SUM(T54:V54)</f>
        <v>0</v>
      </c>
      <c r="X54" s="162"/>
      <c r="Y54" s="336"/>
      <c r="Z54" s="336"/>
      <c r="AA54" s="28"/>
      <c r="BF54" s="11"/>
      <c r="BG54" s="11"/>
      <c r="BH54" s="92"/>
      <c r="BI54" s="92"/>
      <c r="BJ54" s="11"/>
      <c r="BK54" s="11"/>
      <c r="BZ54" s="10"/>
      <c r="CA54" s="10"/>
      <c r="CB54" s="10"/>
      <c r="CC54" s="10"/>
    </row>
    <row r="55" spans="2:81" ht="62.25" customHeight="1">
      <c r="B55" s="340" t="s">
        <v>14</v>
      </c>
      <c r="C55" s="341"/>
      <c r="D55" s="114"/>
      <c r="E55" s="213">
        <v>1</v>
      </c>
      <c r="F55" s="172"/>
      <c r="G55" s="209">
        <f>SUM(D55:F55)</f>
        <v>1</v>
      </c>
      <c r="H55" s="114"/>
      <c r="I55" s="114"/>
      <c r="J55" s="223"/>
      <c r="K55" s="223">
        <v>10</v>
      </c>
      <c r="L55" s="223"/>
      <c r="M55" s="211">
        <f>SUM(H55:L55)</f>
        <v>10</v>
      </c>
      <c r="N55" s="143"/>
      <c r="O55" s="116"/>
      <c r="P55" s="116"/>
      <c r="R55" s="339" t="s">
        <v>15</v>
      </c>
      <c r="S55" s="339"/>
      <c r="T55" s="158"/>
      <c r="U55" s="237"/>
      <c r="V55" s="158"/>
      <c r="W55" s="158">
        <f aca="true" t="shared" si="4" ref="W55:W63">SUM(T55:V55)</f>
        <v>0</v>
      </c>
      <c r="X55" s="162"/>
      <c r="Y55" s="336"/>
      <c r="Z55" s="336"/>
      <c r="AA55" s="28"/>
      <c r="BF55" s="11"/>
      <c r="BG55" s="11"/>
      <c r="BH55" s="92"/>
      <c r="BI55" s="92"/>
      <c r="BJ55" s="11"/>
      <c r="BK55" s="11"/>
      <c r="BZ55" s="10"/>
      <c r="CA55" s="10"/>
      <c r="CB55" s="10"/>
      <c r="CC55" s="10"/>
    </row>
    <row r="56" spans="2:81" ht="61.5" customHeight="1">
      <c r="B56" s="340" t="s">
        <v>15</v>
      </c>
      <c r="C56" s="341"/>
      <c r="D56" s="114"/>
      <c r="E56" s="213"/>
      <c r="F56" s="172"/>
      <c r="G56" s="209">
        <f aca="true" t="shared" si="5" ref="G56:G67">SUM(D56:F56)</f>
        <v>0</v>
      </c>
      <c r="H56" s="114"/>
      <c r="I56" s="114"/>
      <c r="J56" s="223">
        <v>35</v>
      </c>
      <c r="K56" s="223">
        <v>37</v>
      </c>
      <c r="L56" s="223"/>
      <c r="M56" s="211">
        <f aca="true" t="shared" si="6" ref="M56:M74">SUM(H56:L56)</f>
        <v>72</v>
      </c>
      <c r="N56" s="143"/>
      <c r="O56" s="116"/>
      <c r="P56" s="116"/>
      <c r="R56" s="338" t="s">
        <v>16</v>
      </c>
      <c r="S56" s="338"/>
      <c r="T56" s="158"/>
      <c r="U56" s="237"/>
      <c r="V56" s="158"/>
      <c r="W56" s="158">
        <f t="shared" si="4"/>
        <v>0</v>
      </c>
      <c r="X56" s="162"/>
      <c r="Y56" s="336"/>
      <c r="Z56" s="336"/>
      <c r="AA56" s="28"/>
      <c r="BF56" s="11"/>
      <c r="BG56" s="11"/>
      <c r="BH56" s="92"/>
      <c r="BI56" s="92"/>
      <c r="BJ56" s="11"/>
      <c r="BK56" s="11"/>
      <c r="BZ56" s="10"/>
      <c r="CA56" s="10"/>
      <c r="CB56" s="10"/>
      <c r="CC56" s="10"/>
    </row>
    <row r="57" spans="2:81" ht="61.5" customHeight="1">
      <c r="B57" s="471" t="s">
        <v>16</v>
      </c>
      <c r="C57" s="472"/>
      <c r="D57" s="125"/>
      <c r="E57" s="214"/>
      <c r="F57" s="171">
        <v>6</v>
      </c>
      <c r="G57" s="209">
        <f t="shared" si="5"/>
        <v>6</v>
      </c>
      <c r="H57" s="125"/>
      <c r="I57" s="125"/>
      <c r="J57" s="223">
        <v>25</v>
      </c>
      <c r="K57" s="223">
        <v>31</v>
      </c>
      <c r="L57" s="223"/>
      <c r="M57" s="211">
        <f t="shared" si="6"/>
        <v>56</v>
      </c>
      <c r="N57" s="143"/>
      <c r="O57" s="116"/>
      <c r="P57" s="116"/>
      <c r="R57" s="339" t="s">
        <v>17</v>
      </c>
      <c r="S57" s="339"/>
      <c r="T57" s="158"/>
      <c r="U57" s="237"/>
      <c r="V57" s="158"/>
      <c r="W57" s="158">
        <f t="shared" si="4"/>
        <v>0</v>
      </c>
      <c r="X57" s="162"/>
      <c r="Y57" s="336"/>
      <c r="Z57" s="336"/>
      <c r="AA57" s="28"/>
      <c r="BF57" s="11"/>
      <c r="BG57" s="11"/>
      <c r="BH57" s="92"/>
      <c r="BI57" s="92"/>
      <c r="BJ57" s="11"/>
      <c r="BK57" s="11"/>
      <c r="BZ57" s="10"/>
      <c r="CA57" s="10"/>
      <c r="CB57" s="10"/>
      <c r="CC57" s="10"/>
    </row>
    <row r="58" spans="2:81" ht="61.5" customHeight="1">
      <c r="B58" s="340" t="s">
        <v>17</v>
      </c>
      <c r="C58" s="341"/>
      <c r="D58" s="75"/>
      <c r="E58" s="215"/>
      <c r="F58" s="219"/>
      <c r="G58" s="209">
        <f t="shared" si="5"/>
        <v>0</v>
      </c>
      <c r="H58" s="75"/>
      <c r="I58" s="75"/>
      <c r="J58" s="223">
        <v>4</v>
      </c>
      <c r="K58" s="223">
        <v>3</v>
      </c>
      <c r="L58" s="223"/>
      <c r="M58" s="211">
        <f t="shared" si="6"/>
        <v>7</v>
      </c>
      <c r="N58" s="143"/>
      <c r="O58" s="116"/>
      <c r="P58" s="116"/>
      <c r="R58" s="339" t="s">
        <v>18</v>
      </c>
      <c r="S58" s="339"/>
      <c r="T58" s="158"/>
      <c r="U58" s="237"/>
      <c r="V58" s="158"/>
      <c r="W58" s="158">
        <f t="shared" si="4"/>
        <v>0</v>
      </c>
      <c r="X58" s="162"/>
      <c r="Y58" s="336"/>
      <c r="Z58" s="336"/>
      <c r="AA58" s="28"/>
      <c r="BF58" s="11"/>
      <c r="BG58" s="11"/>
      <c r="BH58" s="92"/>
      <c r="BI58" s="92"/>
      <c r="BJ58" s="11"/>
      <c r="BK58" s="11"/>
      <c r="BZ58" s="10"/>
      <c r="CA58" s="10"/>
      <c r="CB58" s="10"/>
      <c r="CC58" s="10"/>
    </row>
    <row r="59" spans="2:81" ht="53.25" customHeight="1">
      <c r="B59" s="340" t="s">
        <v>18</v>
      </c>
      <c r="C59" s="341"/>
      <c r="D59" s="75"/>
      <c r="E59" s="215"/>
      <c r="F59" s="219">
        <v>1</v>
      </c>
      <c r="G59" s="209">
        <f t="shared" si="5"/>
        <v>1</v>
      </c>
      <c r="H59" s="75"/>
      <c r="I59" s="75"/>
      <c r="J59" s="223">
        <v>5</v>
      </c>
      <c r="K59" s="223">
        <v>15</v>
      </c>
      <c r="L59" s="223"/>
      <c r="M59" s="211">
        <f t="shared" si="6"/>
        <v>20</v>
      </c>
      <c r="N59" s="143"/>
      <c r="O59" s="116"/>
      <c r="P59" s="116"/>
      <c r="R59" s="338" t="s">
        <v>79</v>
      </c>
      <c r="S59" s="338"/>
      <c r="T59" s="158"/>
      <c r="U59" s="237"/>
      <c r="V59" s="163"/>
      <c r="W59" s="158">
        <f t="shared" si="4"/>
        <v>0</v>
      </c>
      <c r="X59" s="162"/>
      <c r="Y59" s="336"/>
      <c r="Z59" s="336"/>
      <c r="AA59" s="28"/>
      <c r="BF59" s="11"/>
      <c r="BG59" s="11"/>
      <c r="BH59" s="92"/>
      <c r="BI59" s="92"/>
      <c r="BJ59" s="11"/>
      <c r="BK59" s="11"/>
      <c r="BZ59" s="10"/>
      <c r="CA59" s="10"/>
      <c r="CB59" s="10"/>
      <c r="CC59" s="10"/>
    </row>
    <row r="60" spans="2:81" ht="54.75" customHeight="1">
      <c r="B60" s="340" t="s">
        <v>106</v>
      </c>
      <c r="C60" s="341"/>
      <c r="D60" s="75"/>
      <c r="E60" s="215"/>
      <c r="F60" s="219">
        <v>2</v>
      </c>
      <c r="G60" s="209">
        <f t="shared" si="5"/>
        <v>2</v>
      </c>
      <c r="H60" s="75"/>
      <c r="I60" s="75"/>
      <c r="J60" s="223">
        <v>41</v>
      </c>
      <c r="K60" s="223">
        <v>4</v>
      </c>
      <c r="L60" s="223"/>
      <c r="M60" s="211">
        <f t="shared" si="6"/>
        <v>45</v>
      </c>
      <c r="N60" s="143"/>
      <c r="O60" s="116"/>
      <c r="P60" s="116"/>
      <c r="R60" s="338" t="s">
        <v>67</v>
      </c>
      <c r="S60" s="338"/>
      <c r="T60" s="158"/>
      <c r="U60" s="237"/>
      <c r="V60" s="163">
        <v>2</v>
      </c>
      <c r="W60" s="158">
        <f t="shared" si="4"/>
        <v>2</v>
      </c>
      <c r="X60" s="162"/>
      <c r="Y60" s="336"/>
      <c r="Z60" s="336"/>
      <c r="AA60" s="28"/>
      <c r="BF60" s="11"/>
      <c r="BG60" s="11"/>
      <c r="BH60" s="92"/>
      <c r="BI60" s="92"/>
      <c r="BJ60" s="11"/>
      <c r="BK60" s="11"/>
      <c r="BZ60" s="10"/>
      <c r="CA60" s="10"/>
      <c r="CB60" s="10"/>
      <c r="CC60" s="10"/>
    </row>
    <row r="61" spans="2:81" ht="54.75" customHeight="1">
      <c r="B61" s="340" t="s">
        <v>107</v>
      </c>
      <c r="C61" s="341"/>
      <c r="D61" s="75"/>
      <c r="E61" s="215">
        <v>1</v>
      </c>
      <c r="F61" s="219">
        <v>1</v>
      </c>
      <c r="G61" s="209">
        <f t="shared" si="5"/>
        <v>2</v>
      </c>
      <c r="H61" s="75"/>
      <c r="I61" s="75"/>
      <c r="J61" s="223">
        <v>3</v>
      </c>
      <c r="K61" s="223">
        <v>3</v>
      </c>
      <c r="L61" s="223"/>
      <c r="M61" s="211">
        <f t="shared" si="6"/>
        <v>6</v>
      </c>
      <c r="N61" s="156"/>
      <c r="O61" s="116"/>
      <c r="P61" s="116"/>
      <c r="R61" s="339" t="s">
        <v>56</v>
      </c>
      <c r="S61" s="339"/>
      <c r="T61" s="158"/>
      <c r="U61" s="237">
        <v>1</v>
      </c>
      <c r="V61" s="158"/>
      <c r="W61" s="158">
        <f t="shared" si="4"/>
        <v>1</v>
      </c>
      <c r="X61" s="162"/>
      <c r="Y61" s="336"/>
      <c r="Z61" s="336"/>
      <c r="AA61" s="28"/>
      <c r="BF61" s="11"/>
      <c r="BG61" s="11"/>
      <c r="BH61" s="92"/>
      <c r="BI61" s="92"/>
      <c r="BJ61" s="11"/>
      <c r="BK61" s="11"/>
      <c r="BZ61" s="10"/>
      <c r="CA61" s="10"/>
      <c r="CB61" s="10"/>
      <c r="CC61" s="10"/>
    </row>
    <row r="62" spans="2:81" ht="54.75" customHeight="1">
      <c r="B62" s="340" t="s">
        <v>67</v>
      </c>
      <c r="C62" s="341"/>
      <c r="D62" s="75"/>
      <c r="E62" s="215">
        <v>1</v>
      </c>
      <c r="F62" s="219">
        <v>1</v>
      </c>
      <c r="G62" s="209">
        <f>SUM(D62:F62)</f>
        <v>2</v>
      </c>
      <c r="H62" s="75"/>
      <c r="I62" s="75"/>
      <c r="J62" s="223"/>
      <c r="K62" s="223">
        <v>4</v>
      </c>
      <c r="L62" s="223"/>
      <c r="M62" s="211">
        <f t="shared" si="6"/>
        <v>4</v>
      </c>
      <c r="N62" s="156"/>
      <c r="O62" s="116"/>
      <c r="P62" s="116"/>
      <c r="R62" s="338" t="s">
        <v>57</v>
      </c>
      <c r="S62" s="338"/>
      <c r="T62" s="158">
        <v>2</v>
      </c>
      <c r="U62" s="237"/>
      <c r="V62" s="158"/>
      <c r="W62" s="158">
        <f t="shared" si="4"/>
        <v>2</v>
      </c>
      <c r="X62" s="162"/>
      <c r="Y62" s="336"/>
      <c r="Z62" s="336"/>
      <c r="AA62" s="28"/>
      <c r="BF62" s="11"/>
      <c r="BG62" s="11"/>
      <c r="BH62" s="92"/>
      <c r="BI62" s="92"/>
      <c r="BJ62" s="11"/>
      <c r="BK62" s="11"/>
      <c r="BZ62" s="10"/>
      <c r="CA62" s="10"/>
      <c r="CB62" s="10"/>
      <c r="CC62" s="10"/>
    </row>
    <row r="63" spans="2:81" ht="54.75" customHeight="1">
      <c r="B63" s="338" t="s">
        <v>108</v>
      </c>
      <c r="C63" s="338"/>
      <c r="D63" s="76"/>
      <c r="E63" s="216">
        <v>3</v>
      </c>
      <c r="F63" s="220">
        <v>4</v>
      </c>
      <c r="G63" s="209">
        <f t="shared" si="5"/>
        <v>7</v>
      </c>
      <c r="H63" s="76"/>
      <c r="I63" s="76"/>
      <c r="J63" s="223">
        <v>1</v>
      </c>
      <c r="K63" s="223"/>
      <c r="L63" s="223"/>
      <c r="M63" s="211">
        <f t="shared" si="6"/>
        <v>1</v>
      </c>
      <c r="N63" s="156"/>
      <c r="O63" s="116"/>
      <c r="P63" s="116"/>
      <c r="R63" s="338" t="s">
        <v>58</v>
      </c>
      <c r="S63" s="338"/>
      <c r="T63" s="158"/>
      <c r="U63" s="237"/>
      <c r="V63" s="158"/>
      <c r="W63" s="158">
        <f t="shared" si="4"/>
        <v>0</v>
      </c>
      <c r="X63" s="162"/>
      <c r="Y63" s="336"/>
      <c r="Z63" s="336"/>
      <c r="AA63" s="28"/>
      <c r="BF63" s="11"/>
      <c r="BG63" s="11"/>
      <c r="BH63" s="92"/>
      <c r="BI63" s="92"/>
      <c r="BJ63" s="11"/>
      <c r="BK63" s="11"/>
      <c r="BZ63" s="10"/>
      <c r="CA63" s="10"/>
      <c r="CB63" s="10"/>
      <c r="CC63" s="10"/>
    </row>
    <row r="64" spans="2:81" ht="29.25" customHeight="1">
      <c r="B64" s="471" t="s">
        <v>26</v>
      </c>
      <c r="C64" s="472"/>
      <c r="D64" s="76"/>
      <c r="E64" s="216"/>
      <c r="F64" s="220"/>
      <c r="G64" s="209">
        <f t="shared" si="5"/>
        <v>0</v>
      </c>
      <c r="H64" s="76"/>
      <c r="I64" s="76"/>
      <c r="J64" s="223">
        <v>9</v>
      </c>
      <c r="K64" s="223">
        <v>7</v>
      </c>
      <c r="L64" s="223"/>
      <c r="M64" s="211">
        <f t="shared" si="6"/>
        <v>16</v>
      </c>
      <c r="N64" s="156"/>
      <c r="O64" s="116"/>
      <c r="P64" s="116"/>
      <c r="R64" s="338" t="s">
        <v>119</v>
      </c>
      <c r="S64" s="338"/>
      <c r="T64" s="158"/>
      <c r="U64" s="237"/>
      <c r="V64" s="158">
        <v>1</v>
      </c>
      <c r="W64" s="158">
        <f>SUM(T64:V64)</f>
        <v>1</v>
      </c>
      <c r="X64" s="162"/>
      <c r="Y64" s="336"/>
      <c r="Z64" s="336"/>
      <c r="BF64" s="11"/>
      <c r="BG64" s="11"/>
      <c r="BH64" s="92"/>
      <c r="BI64" s="92"/>
      <c r="BJ64" s="11"/>
      <c r="BK64" s="11"/>
      <c r="BZ64" s="10"/>
      <c r="CA64" s="10"/>
      <c r="CB64" s="10"/>
      <c r="CC64" s="10"/>
    </row>
    <row r="65" spans="2:77" s="131" customFormat="1" ht="29.25" customHeight="1">
      <c r="B65" s="145" t="s">
        <v>109</v>
      </c>
      <c r="C65" s="146"/>
      <c r="D65" s="76"/>
      <c r="E65" s="216"/>
      <c r="F65" s="220">
        <v>1</v>
      </c>
      <c r="G65" s="209">
        <f t="shared" si="5"/>
        <v>1</v>
      </c>
      <c r="H65" s="76"/>
      <c r="I65" s="76"/>
      <c r="J65" s="223">
        <v>1</v>
      </c>
      <c r="K65" s="223"/>
      <c r="L65" s="223"/>
      <c r="M65" s="211">
        <f t="shared" si="6"/>
        <v>1</v>
      </c>
      <c r="N65" s="147"/>
      <c r="O65" s="147"/>
      <c r="P65" s="147"/>
      <c r="R65" s="337" t="s">
        <v>55</v>
      </c>
      <c r="S65" s="337"/>
      <c r="T65" s="158">
        <f>SUM(T54:T64)</f>
        <v>2</v>
      </c>
      <c r="U65" s="237">
        <f>SUM(U54:U64)</f>
        <v>1</v>
      </c>
      <c r="V65" s="158">
        <f>SUM(V54:V64)</f>
        <v>3</v>
      </c>
      <c r="W65" s="158">
        <f>SUM(W54:W64)</f>
        <v>6</v>
      </c>
      <c r="X65" s="162"/>
      <c r="Y65" s="166"/>
      <c r="Z65" s="166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</row>
    <row r="66" spans="2:77" s="131" customFormat="1" ht="29.25" customHeight="1">
      <c r="B66" s="471" t="s">
        <v>110</v>
      </c>
      <c r="C66" s="472"/>
      <c r="D66" s="76"/>
      <c r="E66" s="216"/>
      <c r="F66" s="220">
        <v>1</v>
      </c>
      <c r="G66" s="209">
        <f t="shared" si="5"/>
        <v>1</v>
      </c>
      <c r="H66" s="76"/>
      <c r="I66" s="76"/>
      <c r="J66" s="223"/>
      <c r="K66" s="223">
        <v>1</v>
      </c>
      <c r="L66" s="223"/>
      <c r="M66" s="211">
        <f t="shared" si="6"/>
        <v>1</v>
      </c>
      <c r="N66" s="147"/>
      <c r="O66" s="147"/>
      <c r="P66" s="147"/>
      <c r="R66" s="169"/>
      <c r="S66" s="169"/>
      <c r="T66" s="504" t="s">
        <v>129</v>
      </c>
      <c r="U66" s="502" t="s">
        <v>128</v>
      </c>
      <c r="V66" s="238"/>
      <c r="W66" s="162"/>
      <c r="X66" s="162"/>
      <c r="Y66" s="166"/>
      <c r="Z66" s="166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</row>
    <row r="67" spans="2:81" ht="42" customHeight="1">
      <c r="B67" s="471" t="s">
        <v>111</v>
      </c>
      <c r="C67" s="472"/>
      <c r="D67" s="76"/>
      <c r="E67" s="216"/>
      <c r="F67" s="220"/>
      <c r="G67" s="209">
        <f t="shared" si="5"/>
        <v>0</v>
      </c>
      <c r="H67" s="76"/>
      <c r="I67" s="76"/>
      <c r="J67" s="223"/>
      <c r="K67" s="223">
        <v>3</v>
      </c>
      <c r="L67" s="223"/>
      <c r="M67" s="211">
        <f t="shared" si="6"/>
        <v>3</v>
      </c>
      <c r="N67" s="156"/>
      <c r="O67" s="116"/>
      <c r="P67" s="116"/>
      <c r="R67" s="161"/>
      <c r="S67" s="161"/>
      <c r="T67" s="505"/>
      <c r="U67" s="503"/>
      <c r="V67" s="239"/>
      <c r="W67" s="166"/>
      <c r="X67" s="166"/>
      <c r="Y67" s="336"/>
      <c r="Z67" s="336"/>
      <c r="BF67" s="11"/>
      <c r="BG67" s="11"/>
      <c r="BH67" s="92"/>
      <c r="BI67" s="92"/>
      <c r="BJ67" s="11"/>
      <c r="BK67" s="11"/>
      <c r="BZ67" s="10"/>
      <c r="CA67" s="10"/>
      <c r="CB67" s="10"/>
      <c r="CC67" s="10"/>
    </row>
    <row r="68" spans="2:77" s="131" customFormat="1" ht="33" customHeight="1">
      <c r="B68" s="145" t="s">
        <v>112</v>
      </c>
      <c r="C68" s="146"/>
      <c r="D68" s="76"/>
      <c r="E68" s="216"/>
      <c r="F68" s="220"/>
      <c r="G68" s="210"/>
      <c r="H68" s="76"/>
      <c r="I68" s="76"/>
      <c r="J68" s="223">
        <v>1</v>
      </c>
      <c r="K68" s="223">
        <v>5</v>
      </c>
      <c r="L68" s="223">
        <v>1</v>
      </c>
      <c r="M68" s="211">
        <f t="shared" si="6"/>
        <v>7</v>
      </c>
      <c r="N68" s="156"/>
      <c r="O68" s="147"/>
      <c r="P68" s="147"/>
      <c r="R68" s="166"/>
      <c r="S68" s="166"/>
      <c r="T68" s="147"/>
      <c r="U68" s="147"/>
      <c r="V68" s="147"/>
      <c r="W68" s="147"/>
      <c r="X68" s="147"/>
      <c r="Y68" s="147"/>
      <c r="Z68" s="147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</row>
    <row r="69" spans="2:77" s="159" customFormat="1" ht="33" customHeight="1">
      <c r="B69" s="167" t="s">
        <v>113</v>
      </c>
      <c r="C69" s="168"/>
      <c r="D69" s="76"/>
      <c r="E69" s="216"/>
      <c r="F69" s="220"/>
      <c r="G69" s="210"/>
      <c r="H69" s="76"/>
      <c r="I69" s="76"/>
      <c r="J69" s="223">
        <v>1</v>
      </c>
      <c r="K69" s="223"/>
      <c r="L69" s="223"/>
      <c r="M69" s="211">
        <f t="shared" si="6"/>
        <v>1</v>
      </c>
      <c r="N69" s="156"/>
      <c r="O69" s="170"/>
      <c r="P69" s="170"/>
      <c r="R69" s="166"/>
      <c r="S69" s="166"/>
      <c r="T69" s="170"/>
      <c r="U69" s="170"/>
      <c r="V69" s="170"/>
      <c r="W69" s="170"/>
      <c r="X69" s="170"/>
      <c r="Y69" s="170"/>
      <c r="Z69" s="17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</row>
    <row r="70" spans="2:77" s="159" customFormat="1" ht="33" customHeight="1">
      <c r="B70" s="167" t="s">
        <v>114</v>
      </c>
      <c r="C70" s="168"/>
      <c r="D70" s="76"/>
      <c r="E70" s="216"/>
      <c r="F70" s="220"/>
      <c r="G70" s="210"/>
      <c r="H70" s="76"/>
      <c r="I70" s="76"/>
      <c r="J70" s="223">
        <v>1</v>
      </c>
      <c r="K70" s="223"/>
      <c r="L70" s="223"/>
      <c r="M70" s="211">
        <f t="shared" si="6"/>
        <v>1</v>
      </c>
      <c r="N70" s="156"/>
      <c r="O70" s="170"/>
      <c r="P70" s="170"/>
      <c r="R70" s="166"/>
      <c r="S70" s="166"/>
      <c r="T70" s="170"/>
      <c r="U70" s="170"/>
      <c r="V70" s="170"/>
      <c r="W70" s="170"/>
      <c r="X70" s="170"/>
      <c r="Y70" s="170"/>
      <c r="Z70" s="17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</row>
    <row r="71" spans="2:77" s="159" customFormat="1" ht="33" customHeight="1">
      <c r="B71" s="167" t="s">
        <v>115</v>
      </c>
      <c r="C71" s="168"/>
      <c r="D71" s="76"/>
      <c r="E71" s="216"/>
      <c r="F71" s="220"/>
      <c r="G71" s="210"/>
      <c r="H71" s="76"/>
      <c r="I71" s="76"/>
      <c r="J71" s="223"/>
      <c r="K71" s="223">
        <v>1</v>
      </c>
      <c r="L71" s="223"/>
      <c r="M71" s="211">
        <f t="shared" si="6"/>
        <v>1</v>
      </c>
      <c r="N71" s="156"/>
      <c r="O71" s="170"/>
      <c r="P71" s="170"/>
      <c r="R71" s="166"/>
      <c r="S71" s="166"/>
      <c r="T71" s="170"/>
      <c r="U71" s="170"/>
      <c r="V71" s="170"/>
      <c r="W71" s="170"/>
      <c r="X71" s="170"/>
      <c r="Y71" s="170"/>
      <c r="Z71" s="17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</row>
    <row r="72" spans="2:77" s="131" customFormat="1" ht="33" customHeight="1">
      <c r="B72" s="145" t="s">
        <v>116</v>
      </c>
      <c r="C72" s="146"/>
      <c r="D72" s="76"/>
      <c r="E72" s="216"/>
      <c r="F72" s="220"/>
      <c r="G72" s="210"/>
      <c r="H72" s="76"/>
      <c r="I72" s="76"/>
      <c r="J72" s="223"/>
      <c r="K72" s="223">
        <v>9</v>
      </c>
      <c r="L72" s="223"/>
      <c r="M72" s="211">
        <f t="shared" si="6"/>
        <v>9</v>
      </c>
      <c r="N72" s="156"/>
      <c r="O72" s="147"/>
      <c r="P72" s="147"/>
      <c r="R72" s="166"/>
      <c r="S72" s="166"/>
      <c r="T72" s="147"/>
      <c r="U72" s="147"/>
      <c r="V72" s="147"/>
      <c r="W72" s="147"/>
      <c r="X72" s="147"/>
      <c r="Y72" s="147"/>
      <c r="Z72" s="147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</row>
    <row r="73" spans="2:77" s="159" customFormat="1" ht="33" customHeight="1">
      <c r="B73" s="167" t="s">
        <v>117</v>
      </c>
      <c r="C73" s="168"/>
      <c r="D73" s="76"/>
      <c r="E73" s="216"/>
      <c r="F73" s="220"/>
      <c r="G73" s="210"/>
      <c r="H73" s="76"/>
      <c r="I73" s="76"/>
      <c r="J73" s="223"/>
      <c r="K73" s="223">
        <v>2</v>
      </c>
      <c r="L73" s="223"/>
      <c r="M73" s="211">
        <f t="shared" si="6"/>
        <v>2</v>
      </c>
      <c r="N73" s="156"/>
      <c r="O73" s="170"/>
      <c r="P73" s="170"/>
      <c r="R73" s="166"/>
      <c r="S73" s="166"/>
      <c r="T73" s="170"/>
      <c r="U73" s="170"/>
      <c r="V73" s="170"/>
      <c r="W73" s="170"/>
      <c r="X73" s="170"/>
      <c r="Y73" s="170"/>
      <c r="Z73" s="17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</row>
    <row r="74" spans="2:77" s="159" customFormat="1" ht="33" customHeight="1">
      <c r="B74" s="167" t="s">
        <v>118</v>
      </c>
      <c r="C74" s="168"/>
      <c r="D74" s="76"/>
      <c r="E74" s="216"/>
      <c r="F74" s="220"/>
      <c r="G74" s="210"/>
      <c r="H74" s="76"/>
      <c r="I74" s="76"/>
      <c r="J74" s="223">
        <v>10</v>
      </c>
      <c r="K74" s="223">
        <v>7</v>
      </c>
      <c r="L74" s="223"/>
      <c r="M74" s="211">
        <f t="shared" si="6"/>
        <v>17</v>
      </c>
      <c r="N74" s="156"/>
      <c r="O74" s="170"/>
      <c r="P74" s="170"/>
      <c r="R74" s="166"/>
      <c r="S74" s="166"/>
      <c r="T74" s="170"/>
      <c r="U74" s="170"/>
      <c r="V74" s="170"/>
      <c r="W74" s="170"/>
      <c r="X74" s="170"/>
      <c r="Y74" s="170"/>
      <c r="Z74" s="17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</row>
    <row r="75" spans="2:16" ht="33" customHeight="1">
      <c r="B75" s="350" t="s">
        <v>55</v>
      </c>
      <c r="C75" s="470"/>
      <c r="D75" s="75">
        <f aca="true" t="shared" si="7" ref="D75:I75">SUM(D55:D67)</f>
        <v>0</v>
      </c>
      <c r="E75" s="215">
        <f t="shared" si="7"/>
        <v>6</v>
      </c>
      <c r="F75" s="219">
        <f t="shared" si="7"/>
        <v>17</v>
      </c>
      <c r="G75" s="210">
        <f t="shared" si="7"/>
        <v>23</v>
      </c>
      <c r="H75" s="135">
        <f t="shared" si="7"/>
        <v>0</v>
      </c>
      <c r="I75" s="135">
        <f t="shared" si="7"/>
        <v>0</v>
      </c>
      <c r="J75" s="224">
        <f>SUM(J55:J74)</f>
        <v>137</v>
      </c>
      <c r="K75" s="224">
        <f>SUM(K55:K74)</f>
        <v>142</v>
      </c>
      <c r="L75" s="224">
        <f>SUM(L55:L74)</f>
        <v>1</v>
      </c>
      <c r="M75" s="209">
        <f>SUM(M55:M74)</f>
        <v>280</v>
      </c>
      <c r="N75" s="156"/>
      <c r="O75" s="116"/>
      <c r="P75" s="116"/>
    </row>
    <row r="76" spans="5:12" ht="63" customHeight="1">
      <c r="E76" s="217" t="s">
        <v>125</v>
      </c>
      <c r="F76" s="499" t="s">
        <v>126</v>
      </c>
      <c r="G76" s="208"/>
      <c r="J76" s="501" t="s">
        <v>127</v>
      </c>
      <c r="K76" s="501"/>
      <c r="L76" s="501"/>
    </row>
    <row r="77" ht="15">
      <c r="F77" s="500"/>
    </row>
    <row r="78" ht="15">
      <c r="F78" s="500"/>
    </row>
    <row r="79" ht="15">
      <c r="F79" s="500"/>
    </row>
    <row r="80" ht="15">
      <c r="F80" s="500"/>
    </row>
    <row r="81" ht="15">
      <c r="F81" s="500"/>
    </row>
  </sheetData>
  <sheetProtection/>
  <mergeCells count="253">
    <mergeCell ref="L14:P14"/>
    <mergeCell ref="L22:P22"/>
    <mergeCell ref="T14:X14"/>
    <mergeCell ref="G34:G35"/>
    <mergeCell ref="H34:H35"/>
    <mergeCell ref="I34:I35"/>
    <mergeCell ref="J34:J35"/>
    <mergeCell ref="K22:K23"/>
    <mergeCell ref="E22:I22"/>
    <mergeCell ref="I30:M30"/>
    <mergeCell ref="AJ44:AK44"/>
    <mergeCell ref="AJ48:AK48"/>
    <mergeCell ref="AJ32:AK33"/>
    <mergeCell ref="L34:L35"/>
    <mergeCell ref="M34:M35"/>
    <mergeCell ref="AJ45:AK45"/>
    <mergeCell ref="AJ46:AK46"/>
    <mergeCell ref="AJ43:AK43"/>
    <mergeCell ref="AJ34:AK34"/>
    <mergeCell ref="Q33:R33"/>
    <mergeCell ref="D6:D7"/>
    <mergeCell ref="AW6:AW7"/>
    <mergeCell ref="AQ29:AR29"/>
    <mergeCell ref="F76:F81"/>
    <mergeCell ref="J76:L76"/>
    <mergeCell ref="U66:U67"/>
    <mergeCell ref="T66:T67"/>
    <mergeCell ref="E14:I14"/>
    <mergeCell ref="AJ31:AK31"/>
    <mergeCell ref="AH21:AV21"/>
    <mergeCell ref="AL29:AL30"/>
    <mergeCell ref="Q29:R29"/>
    <mergeCell ref="AO22:AO23"/>
    <mergeCell ref="AM29:AM30"/>
    <mergeCell ref="AA29:AF29"/>
    <mergeCell ref="AN32:AN33"/>
    <mergeCell ref="Y67:Z67"/>
    <mergeCell ref="R57:S57"/>
    <mergeCell ref="Y57:Z57"/>
    <mergeCell ref="R58:S58"/>
    <mergeCell ref="Y58:Z58"/>
    <mergeCell ref="R59:S59"/>
    <mergeCell ref="Y59:Z59"/>
    <mergeCell ref="Y60:Z60"/>
    <mergeCell ref="I50:I51"/>
    <mergeCell ref="BE14:BI14"/>
    <mergeCell ref="AP14:AT14"/>
    <mergeCell ref="Z22:Z23"/>
    <mergeCell ref="AF22:AF23"/>
    <mergeCell ref="AG22:AG23"/>
    <mergeCell ref="AH22:AH23"/>
    <mergeCell ref="AA14:AE14"/>
    <mergeCell ref="AQ31:AR31"/>
    <mergeCell ref="AO32:AO33"/>
    <mergeCell ref="B66:C66"/>
    <mergeCell ref="H53:M53"/>
    <mergeCell ref="R64:S64"/>
    <mergeCell ref="R62:S62"/>
    <mergeCell ref="Q35:Q40"/>
    <mergeCell ref="E34:E35"/>
    <mergeCell ref="N34:O35"/>
    <mergeCell ref="J50:J51"/>
    <mergeCell ref="B49:C49"/>
    <mergeCell ref="B48:C48"/>
    <mergeCell ref="B55:C55"/>
    <mergeCell ref="B46:C46"/>
    <mergeCell ref="Y45:Z45"/>
    <mergeCell ref="B57:C57"/>
    <mergeCell ref="B47:C47"/>
    <mergeCell ref="B38:C38"/>
    <mergeCell ref="B39:C39"/>
    <mergeCell ref="B44:C44"/>
    <mergeCell ref="B40:C40"/>
    <mergeCell ref="L51:T51"/>
    <mergeCell ref="B75:C75"/>
    <mergeCell ref="B64:C64"/>
    <mergeCell ref="B67:C67"/>
    <mergeCell ref="Q30:R30"/>
    <mergeCell ref="Q31:R31"/>
    <mergeCell ref="AF14:AF15"/>
    <mergeCell ref="K14:K15"/>
    <mergeCell ref="R14:R15"/>
    <mergeCell ref="Q14:Q15"/>
    <mergeCell ref="Q41:R41"/>
    <mergeCell ref="BK6:BK7"/>
    <mergeCell ref="Y6:Y7"/>
    <mergeCell ref="Z6:Z7"/>
    <mergeCell ref="AU6:AU7"/>
    <mergeCell ref="BE7:BF7"/>
    <mergeCell ref="BD6:BD7"/>
    <mergeCell ref="AX6:BB6"/>
    <mergeCell ref="AJ6:AM6"/>
    <mergeCell ref="BC6:BC7"/>
    <mergeCell ref="BE6:BI6"/>
    <mergeCell ref="A4:A7"/>
    <mergeCell ref="B4:B7"/>
    <mergeCell ref="C4:C7"/>
    <mergeCell ref="D4:AG4"/>
    <mergeCell ref="AH4:BK4"/>
    <mergeCell ref="D5:R5"/>
    <mergeCell ref="S5:AG5"/>
    <mergeCell ref="AH5:AV5"/>
    <mergeCell ref="AW5:BK5"/>
    <mergeCell ref="BJ6:BJ7"/>
    <mergeCell ref="E6:I6"/>
    <mergeCell ref="Q6:Q7"/>
    <mergeCell ref="AH6:AH7"/>
    <mergeCell ref="AP7:AQ7"/>
    <mergeCell ref="AI7:AJ7"/>
    <mergeCell ref="AV6:AV7"/>
    <mergeCell ref="AP6:AT6"/>
    <mergeCell ref="L6:P6"/>
    <mergeCell ref="AN6:AN7"/>
    <mergeCell ref="AO6:AO7"/>
    <mergeCell ref="AP9:AQ9"/>
    <mergeCell ref="AO14:AO15"/>
    <mergeCell ref="Y14:Y15"/>
    <mergeCell ref="AN14:AN15"/>
    <mergeCell ref="AI9:AJ9"/>
    <mergeCell ref="AH14:AH15"/>
    <mergeCell ref="AG14:AG15"/>
    <mergeCell ref="AI14:AM14"/>
    <mergeCell ref="AU14:AU15"/>
    <mergeCell ref="AX8:AY8"/>
    <mergeCell ref="S13:AG13"/>
    <mergeCell ref="Z14:Z15"/>
    <mergeCell ref="AA8:AB8"/>
    <mergeCell ref="AI8:AJ8"/>
    <mergeCell ref="T9:U9"/>
    <mergeCell ref="AH13:AV13"/>
    <mergeCell ref="AV14:AV15"/>
    <mergeCell ref="AW14:AW15"/>
    <mergeCell ref="BE22:BG22"/>
    <mergeCell ref="BJ22:BJ23"/>
    <mergeCell ref="AP22:AR22"/>
    <mergeCell ref="AU22:AU23"/>
    <mergeCell ref="AV22:AV23"/>
    <mergeCell ref="AW22:AW23"/>
    <mergeCell ref="AX22:AZ22"/>
    <mergeCell ref="AX14:BB14"/>
    <mergeCell ref="AQ30:AR30"/>
    <mergeCell ref="T22:X22"/>
    <mergeCell ref="AA22:AE22"/>
    <mergeCell ref="BK22:BK23"/>
    <mergeCell ref="BC22:BC23"/>
    <mergeCell ref="BD22:BD23"/>
    <mergeCell ref="AI22:AK22"/>
    <mergeCell ref="AH20:BK20"/>
    <mergeCell ref="S21:AG21"/>
    <mergeCell ref="AW21:BK21"/>
    <mergeCell ref="AJ29:AK30"/>
    <mergeCell ref="BE8:BF8"/>
    <mergeCell ref="BC14:BC15"/>
    <mergeCell ref="BE9:BF9"/>
    <mergeCell ref="AW13:BK13"/>
    <mergeCell ref="AX9:AY9"/>
    <mergeCell ref="BD14:BD15"/>
    <mergeCell ref="AP8:AQ8"/>
    <mergeCell ref="AN22:AN23"/>
    <mergeCell ref="AX7:AY7"/>
    <mergeCell ref="AF6:AF7"/>
    <mergeCell ref="AG6:AG7"/>
    <mergeCell ref="E8:F8"/>
    <mergeCell ref="L8:M8"/>
    <mergeCell ref="J6:J7"/>
    <mergeCell ref="K6:K7"/>
    <mergeCell ref="AA7:AB7"/>
    <mergeCell ref="L7:M7"/>
    <mergeCell ref="T7:U7"/>
    <mergeCell ref="T6:X6"/>
    <mergeCell ref="AA6:AE6"/>
    <mergeCell ref="Q32:R32"/>
    <mergeCell ref="S20:AG20"/>
    <mergeCell ref="Y22:Y23"/>
    <mergeCell ref="Q22:Q23"/>
    <mergeCell ref="R22:R23"/>
    <mergeCell ref="S22:S23"/>
    <mergeCell ref="D1:BK1"/>
    <mergeCell ref="AH12:BK12"/>
    <mergeCell ref="BJ14:BJ15"/>
    <mergeCell ref="BK14:BK15"/>
    <mergeCell ref="AA9:AB9"/>
    <mergeCell ref="R6:R7"/>
    <mergeCell ref="S6:S7"/>
    <mergeCell ref="E7:F7"/>
    <mergeCell ref="D12:AG12"/>
    <mergeCell ref="T8:U8"/>
    <mergeCell ref="C12:C15"/>
    <mergeCell ref="D14:D15"/>
    <mergeCell ref="D13:R13"/>
    <mergeCell ref="S14:S15"/>
    <mergeCell ref="B34:C35"/>
    <mergeCell ref="D34:D35"/>
    <mergeCell ref="B30:C31"/>
    <mergeCell ref="K34:K35"/>
    <mergeCell ref="D30:H30"/>
    <mergeCell ref="Q34:R34"/>
    <mergeCell ref="Q45:R45"/>
    <mergeCell ref="D53:G53"/>
    <mergeCell ref="B42:C42"/>
    <mergeCell ref="B41:C41"/>
    <mergeCell ref="B45:C45"/>
    <mergeCell ref="B43:C43"/>
    <mergeCell ref="Q42:R42"/>
    <mergeCell ref="Q43:R43"/>
    <mergeCell ref="B52:M52"/>
    <mergeCell ref="D50:D51"/>
    <mergeCell ref="A12:A15"/>
    <mergeCell ref="B12:B15"/>
    <mergeCell ref="A20:A23"/>
    <mergeCell ref="B20:B23"/>
    <mergeCell ref="C20:C23"/>
    <mergeCell ref="B29:M29"/>
    <mergeCell ref="D20:R20"/>
    <mergeCell ref="D21:R21"/>
    <mergeCell ref="J22:J23"/>
    <mergeCell ref="D22:D23"/>
    <mergeCell ref="E9:F9"/>
    <mergeCell ref="B56:C56"/>
    <mergeCell ref="L9:M9"/>
    <mergeCell ref="J14:J15"/>
    <mergeCell ref="B32:C32"/>
    <mergeCell ref="B33:C33"/>
    <mergeCell ref="F34:F35"/>
    <mergeCell ref="B53:C54"/>
    <mergeCell ref="B37:C37"/>
    <mergeCell ref="B36:C36"/>
    <mergeCell ref="R54:S54"/>
    <mergeCell ref="Y54:Z54"/>
    <mergeCell ref="R55:S55"/>
    <mergeCell ref="Y55:Z55"/>
    <mergeCell ref="AA45:AB45"/>
    <mergeCell ref="AJ35:AK35"/>
    <mergeCell ref="AJ36:AK36"/>
    <mergeCell ref="R52:W52"/>
    <mergeCell ref="R53:S53"/>
    <mergeCell ref="Q44:R44"/>
    <mergeCell ref="B62:C62"/>
    <mergeCell ref="B58:C58"/>
    <mergeCell ref="B59:C59"/>
    <mergeCell ref="B61:C61"/>
    <mergeCell ref="B63:C63"/>
    <mergeCell ref="B60:C60"/>
    <mergeCell ref="Y56:Z56"/>
    <mergeCell ref="Y64:Z64"/>
    <mergeCell ref="R65:S65"/>
    <mergeCell ref="R60:S60"/>
    <mergeCell ref="R61:S61"/>
    <mergeCell ref="Y61:Z61"/>
    <mergeCell ref="Y62:Z62"/>
    <mergeCell ref="R63:S63"/>
    <mergeCell ref="Y63:Z63"/>
    <mergeCell ref="R56:S56"/>
  </mergeCells>
  <printOptions/>
  <pageMargins left="0.7480314960629921" right="0.7480314960629921" top="0.7480314960629921" bottom="0.7480314960629921" header="0.31496062992125984" footer="0.31496062992125984"/>
  <pageSetup horizontalDpi="600" verticalDpi="600" orientation="landscape" paperSize="5" scale="32" r:id="rId2"/>
  <ignoredErrors>
    <ignoredError sqref="J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zoomScale="60" zoomScaleNormal="60" zoomScalePageLayoutView="0" workbookViewId="0" topLeftCell="B54">
      <selection activeCell="F58" sqref="F58"/>
    </sheetView>
  </sheetViews>
  <sheetFormatPr defaultColWidth="11.421875" defaultRowHeight="15"/>
  <cols>
    <col min="1" max="1" width="12.28125" style="159" customWidth="1"/>
    <col min="2" max="2" width="42.57421875" style="160" customWidth="1"/>
    <col min="3" max="3" width="11.8515625" style="160" customWidth="1"/>
    <col min="4" max="4" width="13.140625" style="33" customWidth="1"/>
    <col min="5" max="5" width="13.140625" style="159" customWidth="1"/>
    <col min="6" max="6" width="10.28125" style="159" customWidth="1"/>
    <col min="7" max="7" width="14.421875" style="159" customWidth="1"/>
    <col min="8" max="8" width="12.00390625" style="159" customWidth="1"/>
    <col min="9" max="9" width="13.00390625" style="159" customWidth="1"/>
    <col min="10" max="10" width="9.7109375" style="33" customWidth="1"/>
    <col min="11" max="11" width="15.421875" style="159" customWidth="1"/>
    <col min="12" max="12" width="10.28125" style="159" customWidth="1"/>
    <col min="13" max="13" width="15.140625" style="159" customWidth="1"/>
    <col min="14" max="16" width="12.28125" style="159" customWidth="1"/>
    <col min="17" max="17" width="11.57421875" style="159" customWidth="1"/>
    <col min="18" max="18" width="10.28125" style="33" customWidth="1"/>
    <col min="19" max="19" width="11.57421875" style="159" customWidth="1"/>
    <col min="20" max="20" width="9.7109375" style="159" customWidth="1"/>
    <col min="21" max="21" width="9.57421875" style="159" customWidth="1"/>
    <col min="22" max="22" width="15.57421875" style="159" customWidth="1"/>
    <col min="23" max="23" width="18.7109375" style="159" customWidth="1"/>
    <col min="24" max="24" width="15.57421875" style="159" customWidth="1"/>
    <col min="25" max="25" width="11.8515625" style="159" customWidth="1"/>
    <col min="26" max="26" width="10.421875" style="159" customWidth="1"/>
    <col min="27" max="27" width="12.57421875" style="159" customWidth="1"/>
    <col min="28" max="28" width="9.28125" style="159" customWidth="1"/>
    <col min="29" max="31" width="11.421875" style="159" customWidth="1"/>
    <col min="32" max="32" width="11.7109375" style="159" customWidth="1"/>
    <col min="33" max="33" width="12.140625" style="159" customWidth="1"/>
    <col min="34" max="34" width="10.8515625" style="159" customWidth="1"/>
    <col min="35" max="35" width="12.140625" style="159" customWidth="1"/>
    <col min="36" max="36" width="9.28125" style="159" customWidth="1"/>
    <col min="37" max="39" width="8.57421875" style="159" customWidth="1"/>
    <col min="40" max="40" width="10.421875" style="159" customWidth="1"/>
    <col min="41" max="41" width="12.7109375" style="159" customWidth="1"/>
    <col min="42" max="42" width="7.8515625" style="159" customWidth="1"/>
    <col min="43" max="43" width="7.7109375" style="159" customWidth="1"/>
    <col min="44" max="46" width="8.57421875" style="159" customWidth="1"/>
    <col min="47" max="47" width="10.421875" style="159" customWidth="1"/>
    <col min="48" max="48" width="11.421875" style="159" customWidth="1"/>
    <col min="49" max="49" width="10.7109375" style="159" customWidth="1"/>
    <col min="50" max="50" width="7.140625" style="159" customWidth="1"/>
    <col min="51" max="51" width="7.7109375" style="159" customWidth="1"/>
    <col min="52" max="54" width="8.421875" style="159" customWidth="1"/>
    <col min="55" max="55" width="10.140625" style="159" customWidth="1"/>
    <col min="56" max="56" width="10.00390625" style="159" customWidth="1"/>
    <col min="57" max="58" width="8.421875" style="159" customWidth="1"/>
    <col min="59" max="61" width="7.8515625" style="159" customWidth="1"/>
    <col min="62" max="62" width="10.00390625" style="159" customWidth="1"/>
    <col min="63" max="63" width="11.421875" style="159" customWidth="1"/>
    <col min="64" max="81" width="11.421875" style="160" customWidth="1"/>
    <col min="82" max="16384" width="11.421875" style="159" customWidth="1"/>
  </cols>
  <sheetData>
    <row r="1" spans="4:63" ht="81.75" customHeight="1" thickBot="1">
      <c r="D1" s="400" t="s">
        <v>120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</row>
    <row r="2" spans="1:63" ht="30.75" customHeight="1" thickTop="1">
      <c r="A2" s="69" t="s">
        <v>87</v>
      </c>
      <c r="B2" s="89"/>
      <c r="C2" s="89"/>
      <c r="D2" s="1"/>
      <c r="E2" s="89"/>
      <c r="F2" s="89"/>
      <c r="G2" s="89"/>
      <c r="H2" s="89"/>
      <c r="I2" s="89"/>
      <c r="J2" s="1"/>
      <c r="K2" s="89"/>
      <c r="L2" s="89"/>
      <c r="M2" s="89"/>
      <c r="N2" s="89"/>
      <c r="O2" s="89"/>
      <c r="P2" s="89"/>
      <c r="Q2" s="89"/>
      <c r="R2" s="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13"/>
    </row>
    <row r="3" spans="1:63" ht="15.75" customHeight="1" thickBot="1">
      <c r="A3" s="4"/>
      <c r="B3" s="90"/>
      <c r="C3" s="90"/>
      <c r="D3" s="2"/>
      <c r="E3" s="90"/>
      <c r="F3" s="90"/>
      <c r="G3" s="90"/>
      <c r="H3" s="90"/>
      <c r="I3" s="90"/>
      <c r="J3" s="2"/>
      <c r="K3" s="90"/>
      <c r="L3" s="90"/>
      <c r="M3" s="90"/>
      <c r="N3" s="90"/>
      <c r="O3" s="90"/>
      <c r="P3" s="90"/>
      <c r="Q3" s="90"/>
      <c r="R3" s="2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15"/>
    </row>
    <row r="4" spans="1:63" ht="20.25" customHeight="1" thickBot="1" thickTop="1">
      <c r="A4" s="357" t="s">
        <v>9</v>
      </c>
      <c r="B4" s="357" t="s">
        <v>44</v>
      </c>
      <c r="C4" s="357" t="s">
        <v>8</v>
      </c>
      <c r="D4" s="412" t="s">
        <v>4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4"/>
      <c r="AG4" s="404"/>
      <c r="AH4" s="402" t="s">
        <v>10</v>
      </c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4"/>
      <c r="BK4" s="405"/>
    </row>
    <row r="5" spans="1:63" ht="15" customHeight="1" thickTop="1">
      <c r="A5" s="357"/>
      <c r="B5" s="358"/>
      <c r="C5" s="358"/>
      <c r="D5" s="379" t="s">
        <v>80</v>
      </c>
      <c r="E5" s="380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440" t="s">
        <v>82</v>
      </c>
      <c r="T5" s="380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465" t="s">
        <v>80</v>
      </c>
      <c r="AI5" s="466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8"/>
      <c r="AW5" s="440" t="s">
        <v>83</v>
      </c>
      <c r="AX5" s="380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441"/>
    </row>
    <row r="6" spans="1:63" ht="15">
      <c r="A6" s="358"/>
      <c r="B6" s="358"/>
      <c r="C6" s="358"/>
      <c r="D6" s="348" t="s">
        <v>1</v>
      </c>
      <c r="E6" s="458" t="s">
        <v>7</v>
      </c>
      <c r="F6" s="458"/>
      <c r="G6" s="458"/>
      <c r="H6" s="458"/>
      <c r="I6" s="458"/>
      <c r="J6" s="348" t="s">
        <v>0</v>
      </c>
      <c r="K6" s="348" t="s">
        <v>2</v>
      </c>
      <c r="L6" s="417" t="s">
        <v>7</v>
      </c>
      <c r="M6" s="418"/>
      <c r="N6" s="418"/>
      <c r="O6" s="418"/>
      <c r="P6" s="419"/>
      <c r="Q6" s="348" t="s">
        <v>0</v>
      </c>
      <c r="R6" s="407" t="s">
        <v>3</v>
      </c>
      <c r="S6" s="383" t="s">
        <v>1</v>
      </c>
      <c r="T6" s="414" t="s">
        <v>7</v>
      </c>
      <c r="U6" s="415"/>
      <c r="V6" s="415"/>
      <c r="W6" s="415"/>
      <c r="X6" s="416"/>
      <c r="Y6" s="348" t="s">
        <v>0</v>
      </c>
      <c r="Z6" s="348" t="s">
        <v>2</v>
      </c>
      <c r="AA6" s="417" t="s">
        <v>7</v>
      </c>
      <c r="AB6" s="418"/>
      <c r="AC6" s="418"/>
      <c r="AD6" s="418"/>
      <c r="AE6" s="419"/>
      <c r="AF6" s="348" t="s">
        <v>0</v>
      </c>
      <c r="AG6" s="425" t="s">
        <v>3</v>
      </c>
      <c r="AH6" s="459" t="s">
        <v>1</v>
      </c>
      <c r="AI6" s="195"/>
      <c r="AJ6" s="418" t="s">
        <v>7</v>
      </c>
      <c r="AK6" s="418"/>
      <c r="AL6" s="418"/>
      <c r="AM6" s="419"/>
      <c r="AN6" s="462" t="s">
        <v>0</v>
      </c>
      <c r="AO6" s="462" t="s">
        <v>2</v>
      </c>
      <c r="AP6" s="417" t="s">
        <v>7</v>
      </c>
      <c r="AQ6" s="418"/>
      <c r="AR6" s="418"/>
      <c r="AS6" s="418"/>
      <c r="AT6" s="419"/>
      <c r="AU6" s="462" t="s">
        <v>0</v>
      </c>
      <c r="AV6" s="461" t="s">
        <v>3</v>
      </c>
      <c r="AW6" s="383" t="s">
        <v>1</v>
      </c>
      <c r="AX6" s="417" t="s">
        <v>7</v>
      </c>
      <c r="AY6" s="418"/>
      <c r="AZ6" s="418"/>
      <c r="BA6" s="418"/>
      <c r="BB6" s="419"/>
      <c r="BC6" s="438" t="s">
        <v>0</v>
      </c>
      <c r="BD6" s="348" t="s">
        <v>2</v>
      </c>
      <c r="BE6" s="417" t="s">
        <v>7</v>
      </c>
      <c r="BF6" s="418"/>
      <c r="BG6" s="418"/>
      <c r="BH6" s="418"/>
      <c r="BI6" s="419"/>
      <c r="BJ6" s="348" t="s">
        <v>0</v>
      </c>
      <c r="BK6" s="348" t="s">
        <v>3</v>
      </c>
    </row>
    <row r="7" spans="1:63" ht="15">
      <c r="A7" s="359"/>
      <c r="B7" s="359"/>
      <c r="C7" s="359"/>
      <c r="D7" s="429"/>
      <c r="E7" s="410" t="s">
        <v>5</v>
      </c>
      <c r="F7" s="411"/>
      <c r="G7" s="183" t="s">
        <v>6</v>
      </c>
      <c r="H7" s="190" t="s">
        <v>100</v>
      </c>
      <c r="I7" s="190" t="s">
        <v>101</v>
      </c>
      <c r="J7" s="428"/>
      <c r="K7" s="429"/>
      <c r="L7" s="410" t="s">
        <v>5</v>
      </c>
      <c r="M7" s="411"/>
      <c r="N7" s="193" t="s">
        <v>6</v>
      </c>
      <c r="O7" s="190" t="s">
        <v>100</v>
      </c>
      <c r="P7" s="190" t="s">
        <v>101</v>
      </c>
      <c r="Q7" s="424"/>
      <c r="R7" s="408"/>
      <c r="S7" s="409"/>
      <c r="T7" s="430" t="s">
        <v>5</v>
      </c>
      <c r="U7" s="431"/>
      <c r="V7" s="183" t="s">
        <v>6</v>
      </c>
      <c r="W7" s="190" t="s">
        <v>100</v>
      </c>
      <c r="X7" s="190" t="s">
        <v>101</v>
      </c>
      <c r="Y7" s="424"/>
      <c r="Z7" s="429"/>
      <c r="AA7" s="410" t="s">
        <v>5</v>
      </c>
      <c r="AB7" s="411"/>
      <c r="AC7" s="183" t="s">
        <v>6</v>
      </c>
      <c r="AD7" s="190" t="s">
        <v>100</v>
      </c>
      <c r="AE7" s="190" t="s">
        <v>101</v>
      </c>
      <c r="AF7" s="424"/>
      <c r="AG7" s="426"/>
      <c r="AH7" s="460"/>
      <c r="AI7" s="410" t="s">
        <v>5</v>
      </c>
      <c r="AJ7" s="411"/>
      <c r="AK7" s="193" t="s">
        <v>6</v>
      </c>
      <c r="AL7" s="193" t="s">
        <v>100</v>
      </c>
      <c r="AM7" s="193" t="s">
        <v>101</v>
      </c>
      <c r="AN7" s="463"/>
      <c r="AO7" s="464"/>
      <c r="AP7" s="410" t="s">
        <v>5</v>
      </c>
      <c r="AQ7" s="411"/>
      <c r="AR7" s="193" t="s">
        <v>6</v>
      </c>
      <c r="AS7" s="190" t="s">
        <v>100</v>
      </c>
      <c r="AT7" s="190" t="s">
        <v>101</v>
      </c>
      <c r="AU7" s="463"/>
      <c r="AV7" s="407"/>
      <c r="AW7" s="496"/>
      <c r="AX7" s="410" t="s">
        <v>5</v>
      </c>
      <c r="AY7" s="411"/>
      <c r="AZ7" s="183" t="s">
        <v>6</v>
      </c>
      <c r="BA7" s="190" t="s">
        <v>100</v>
      </c>
      <c r="BB7" s="190" t="s">
        <v>101</v>
      </c>
      <c r="BC7" s="469"/>
      <c r="BD7" s="428"/>
      <c r="BE7" s="410" t="s">
        <v>5</v>
      </c>
      <c r="BF7" s="411"/>
      <c r="BG7" s="193" t="s">
        <v>6</v>
      </c>
      <c r="BH7" s="190" t="s">
        <v>100</v>
      </c>
      <c r="BI7" s="190" t="s">
        <v>101</v>
      </c>
      <c r="BJ7" s="424"/>
      <c r="BK7" s="424"/>
    </row>
    <row r="8" spans="1:256" ht="55.5" customHeight="1">
      <c r="A8" s="176" t="s">
        <v>97</v>
      </c>
      <c r="B8" s="84" t="s">
        <v>98</v>
      </c>
      <c r="C8" s="96">
        <v>120</v>
      </c>
      <c r="D8" s="20">
        <v>3</v>
      </c>
      <c r="E8" s="533">
        <v>3</v>
      </c>
      <c r="F8" s="533"/>
      <c r="G8" s="255">
        <v>0</v>
      </c>
      <c r="H8" s="245">
        <v>0</v>
      </c>
      <c r="I8" s="245">
        <v>0</v>
      </c>
      <c r="J8" s="245">
        <f>SUM(E8:I8)</f>
        <v>3</v>
      </c>
      <c r="K8" s="245">
        <v>1</v>
      </c>
      <c r="L8" s="533">
        <v>1</v>
      </c>
      <c r="M8" s="533"/>
      <c r="N8" s="255">
        <v>0</v>
      </c>
      <c r="O8" s="245">
        <v>0</v>
      </c>
      <c r="P8" s="245">
        <v>0</v>
      </c>
      <c r="Q8" s="245">
        <f>SUM(L8:P8)</f>
        <v>1</v>
      </c>
      <c r="R8" s="245">
        <f>J8+Q8</f>
        <v>4</v>
      </c>
      <c r="S8" s="245">
        <v>13</v>
      </c>
      <c r="T8" s="534">
        <v>2</v>
      </c>
      <c r="U8" s="534"/>
      <c r="V8" s="204">
        <v>11</v>
      </c>
      <c r="W8" s="204">
        <v>1</v>
      </c>
      <c r="X8" s="245">
        <v>0</v>
      </c>
      <c r="Y8" s="245">
        <f>SUM(T8:X8)</f>
        <v>14</v>
      </c>
      <c r="Z8" s="245">
        <v>0</v>
      </c>
      <c r="AA8" s="533">
        <v>0</v>
      </c>
      <c r="AB8" s="533"/>
      <c r="AC8" s="255">
        <v>0</v>
      </c>
      <c r="AD8" s="245">
        <v>0</v>
      </c>
      <c r="AE8" s="245">
        <v>0</v>
      </c>
      <c r="AF8" s="245">
        <f>SUM(AA8:AE8)</f>
        <v>0</v>
      </c>
      <c r="AG8" s="245">
        <f>Y8+AF8</f>
        <v>14</v>
      </c>
      <c r="AH8" s="245">
        <v>0</v>
      </c>
      <c r="AI8" s="533">
        <v>0</v>
      </c>
      <c r="AJ8" s="533"/>
      <c r="AK8" s="255">
        <v>0</v>
      </c>
      <c r="AL8" s="245">
        <v>0</v>
      </c>
      <c r="AM8" s="245">
        <v>0</v>
      </c>
      <c r="AN8" s="245">
        <f>SUM(AI8:AM8)</f>
        <v>0</v>
      </c>
      <c r="AO8" s="245">
        <v>0</v>
      </c>
      <c r="AP8" s="531">
        <v>0</v>
      </c>
      <c r="AQ8" s="532"/>
      <c r="AR8" s="255">
        <v>0</v>
      </c>
      <c r="AS8" s="245">
        <v>0</v>
      </c>
      <c r="AT8" s="245">
        <v>0</v>
      </c>
      <c r="AU8" s="245">
        <f>SUM(AP8:AT8)</f>
        <v>0</v>
      </c>
      <c r="AV8" s="245">
        <f>AN8+AU8</f>
        <v>0</v>
      </c>
      <c r="AW8" s="245">
        <v>1</v>
      </c>
      <c r="AX8" s="531">
        <v>0</v>
      </c>
      <c r="AY8" s="532"/>
      <c r="AZ8" s="255">
        <v>0</v>
      </c>
      <c r="BA8" s="245">
        <v>0</v>
      </c>
      <c r="BB8" s="245">
        <v>0</v>
      </c>
      <c r="BC8" s="245">
        <f>SUM(AX8:BB8)</f>
        <v>0</v>
      </c>
      <c r="BD8" s="245">
        <v>0</v>
      </c>
      <c r="BE8" s="533">
        <v>0</v>
      </c>
      <c r="BF8" s="533"/>
      <c r="BG8" s="255">
        <v>0</v>
      </c>
      <c r="BH8" s="245">
        <v>0</v>
      </c>
      <c r="BI8" s="245">
        <v>0</v>
      </c>
      <c r="BJ8" s="245">
        <f>SUM(BE8:BI8)</f>
        <v>0</v>
      </c>
      <c r="BK8" s="96">
        <f>BC8+BJ8</f>
        <v>0</v>
      </c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4:63" s="160" customFormat="1" ht="45" customHeight="1" thickBot="1">
      <c r="D9" s="97"/>
      <c r="E9" s="347"/>
      <c r="F9" s="347"/>
      <c r="J9" s="97"/>
      <c r="L9" s="347"/>
      <c r="M9" s="347"/>
      <c r="R9" s="97"/>
      <c r="T9" s="347"/>
      <c r="U9" s="347"/>
      <c r="AA9" s="347"/>
      <c r="AB9" s="347"/>
      <c r="AI9" s="347"/>
      <c r="AJ9" s="347"/>
      <c r="AP9" s="347"/>
      <c r="AQ9" s="347"/>
      <c r="AX9" s="347"/>
      <c r="AY9" s="347"/>
      <c r="BE9" s="347"/>
      <c r="BF9" s="347"/>
      <c r="BJ9" s="97"/>
      <c r="BK9" s="97"/>
    </row>
    <row r="10" spans="1:63" ht="25.5" customHeight="1" thickTop="1">
      <c r="A10" s="69" t="s">
        <v>81</v>
      </c>
      <c r="B10" s="70"/>
      <c r="C10" s="70"/>
      <c r="D10" s="71"/>
      <c r="E10" s="70"/>
      <c r="F10" s="89"/>
      <c r="G10" s="89"/>
      <c r="H10" s="89"/>
      <c r="I10" s="89"/>
      <c r="J10" s="1"/>
      <c r="K10" s="89"/>
      <c r="L10" s="89"/>
      <c r="M10" s="89"/>
      <c r="N10" s="89"/>
      <c r="O10" s="89"/>
      <c r="P10" s="89"/>
      <c r="Q10" s="89"/>
      <c r="R10" s="1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13"/>
    </row>
    <row r="11" spans="1:63" ht="15.75" customHeight="1" thickBot="1">
      <c r="A11" s="4"/>
      <c r="B11" s="90"/>
      <c r="C11" s="90"/>
      <c r="D11" s="2"/>
      <c r="E11" s="90"/>
      <c r="F11" s="90"/>
      <c r="G11" s="90"/>
      <c r="H11" s="90"/>
      <c r="I11" s="90"/>
      <c r="J11" s="2"/>
      <c r="K11" s="90"/>
      <c r="L11" s="90"/>
      <c r="M11" s="90"/>
      <c r="N11" s="90"/>
      <c r="O11" s="90"/>
      <c r="P11" s="90"/>
      <c r="Q11" s="90"/>
      <c r="R11" s="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15"/>
    </row>
    <row r="12" spans="1:63" ht="20.25" customHeight="1" thickBot="1" thickTop="1">
      <c r="A12" s="357" t="s">
        <v>9</v>
      </c>
      <c r="B12" s="357" t="s">
        <v>44</v>
      </c>
      <c r="C12" s="357" t="s">
        <v>8</v>
      </c>
      <c r="D12" s="412" t="s">
        <v>4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4"/>
      <c r="AG12" s="404"/>
      <c r="AH12" s="402" t="s">
        <v>10</v>
      </c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405"/>
    </row>
    <row r="13" spans="1:63" ht="24" customHeight="1" thickTop="1">
      <c r="A13" s="357"/>
      <c r="B13" s="358"/>
      <c r="C13" s="358"/>
      <c r="D13" s="379" t="s">
        <v>84</v>
      </c>
      <c r="E13" s="380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2"/>
      <c r="S13" s="440" t="s">
        <v>82</v>
      </c>
      <c r="T13" s="380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451" t="s">
        <v>84</v>
      </c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452"/>
      <c r="AW13" s="440" t="s">
        <v>83</v>
      </c>
      <c r="AX13" s="380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441"/>
    </row>
    <row r="14" spans="1:63" ht="15">
      <c r="A14" s="358"/>
      <c r="B14" s="358"/>
      <c r="C14" s="358"/>
      <c r="D14" s="348" t="s">
        <v>1</v>
      </c>
      <c r="E14" s="417" t="s">
        <v>7</v>
      </c>
      <c r="F14" s="418"/>
      <c r="G14" s="418"/>
      <c r="H14" s="418"/>
      <c r="I14" s="419"/>
      <c r="J14" s="348" t="s">
        <v>0</v>
      </c>
      <c r="K14" s="348" t="s">
        <v>2</v>
      </c>
      <c r="L14" s="417" t="s">
        <v>7</v>
      </c>
      <c r="M14" s="418"/>
      <c r="N14" s="418"/>
      <c r="O14" s="418"/>
      <c r="P14" s="419"/>
      <c r="Q14" s="348" t="s">
        <v>0</v>
      </c>
      <c r="R14" s="407" t="s">
        <v>3</v>
      </c>
      <c r="S14" s="383" t="s">
        <v>1</v>
      </c>
      <c r="T14" s="417" t="s">
        <v>7</v>
      </c>
      <c r="U14" s="418"/>
      <c r="V14" s="418"/>
      <c r="W14" s="418"/>
      <c r="X14" s="419"/>
      <c r="Y14" s="348" t="s">
        <v>0</v>
      </c>
      <c r="Z14" s="348" t="s">
        <v>2</v>
      </c>
      <c r="AA14" s="417" t="s">
        <v>7</v>
      </c>
      <c r="AB14" s="418"/>
      <c r="AC14" s="418"/>
      <c r="AD14" s="418"/>
      <c r="AE14" s="419"/>
      <c r="AF14" s="348" t="s">
        <v>0</v>
      </c>
      <c r="AG14" s="425" t="s">
        <v>3</v>
      </c>
      <c r="AH14" s="455" t="s">
        <v>1</v>
      </c>
      <c r="AI14" s="417" t="s">
        <v>7</v>
      </c>
      <c r="AJ14" s="418"/>
      <c r="AK14" s="418"/>
      <c r="AL14" s="418"/>
      <c r="AM14" s="419"/>
      <c r="AN14" s="348" t="s">
        <v>0</v>
      </c>
      <c r="AO14" s="348" t="s">
        <v>2</v>
      </c>
      <c r="AP14" s="417" t="s">
        <v>7</v>
      </c>
      <c r="AQ14" s="418"/>
      <c r="AR14" s="418"/>
      <c r="AS14" s="418"/>
      <c r="AT14" s="419"/>
      <c r="AU14" s="348" t="s">
        <v>0</v>
      </c>
      <c r="AV14" s="407" t="s">
        <v>3</v>
      </c>
      <c r="AW14" s="383" t="s">
        <v>1</v>
      </c>
      <c r="AX14" s="417" t="s">
        <v>7</v>
      </c>
      <c r="AY14" s="418"/>
      <c r="AZ14" s="418"/>
      <c r="BA14" s="418"/>
      <c r="BB14" s="419"/>
      <c r="BC14" s="438" t="s">
        <v>0</v>
      </c>
      <c r="BD14" s="348" t="s">
        <v>2</v>
      </c>
      <c r="BE14" s="417" t="s">
        <v>7</v>
      </c>
      <c r="BF14" s="418"/>
      <c r="BG14" s="418"/>
      <c r="BH14" s="418"/>
      <c r="BI14" s="419"/>
      <c r="BJ14" s="348" t="s">
        <v>0</v>
      </c>
      <c r="BK14" s="348" t="s">
        <v>3</v>
      </c>
    </row>
    <row r="15" spans="1:63" ht="15">
      <c r="A15" s="359"/>
      <c r="B15" s="359"/>
      <c r="C15" s="359"/>
      <c r="D15" s="370"/>
      <c r="E15" s="182" t="s">
        <v>11</v>
      </c>
      <c r="F15" s="190" t="s">
        <v>5</v>
      </c>
      <c r="G15" s="190" t="s">
        <v>6</v>
      </c>
      <c r="H15" s="190" t="s">
        <v>100</v>
      </c>
      <c r="I15" s="190" t="s">
        <v>101</v>
      </c>
      <c r="J15" s="349"/>
      <c r="K15" s="370"/>
      <c r="L15" s="182" t="s">
        <v>11</v>
      </c>
      <c r="M15" s="190" t="s">
        <v>5</v>
      </c>
      <c r="N15" s="190" t="s">
        <v>6</v>
      </c>
      <c r="O15" s="190" t="s">
        <v>100</v>
      </c>
      <c r="P15" s="190" t="s">
        <v>101</v>
      </c>
      <c r="Q15" s="406"/>
      <c r="R15" s="423"/>
      <c r="S15" s="384"/>
      <c r="T15" s="182" t="s">
        <v>11</v>
      </c>
      <c r="U15" s="190" t="s">
        <v>5</v>
      </c>
      <c r="V15" s="190" t="s">
        <v>6</v>
      </c>
      <c r="W15" s="190" t="s">
        <v>100</v>
      </c>
      <c r="X15" s="190" t="s">
        <v>101</v>
      </c>
      <c r="Y15" s="406"/>
      <c r="Z15" s="370"/>
      <c r="AA15" s="182" t="s">
        <v>11</v>
      </c>
      <c r="AB15" s="190" t="s">
        <v>5</v>
      </c>
      <c r="AC15" s="190" t="s">
        <v>6</v>
      </c>
      <c r="AD15" s="190" t="s">
        <v>100</v>
      </c>
      <c r="AE15" s="190" t="s">
        <v>101</v>
      </c>
      <c r="AF15" s="406"/>
      <c r="AG15" s="457"/>
      <c r="AH15" s="456"/>
      <c r="AI15" s="191" t="s">
        <v>11</v>
      </c>
      <c r="AJ15" s="190" t="s">
        <v>5</v>
      </c>
      <c r="AK15" s="190" t="s">
        <v>6</v>
      </c>
      <c r="AL15" s="193" t="s">
        <v>100</v>
      </c>
      <c r="AM15" s="193" t="s">
        <v>101</v>
      </c>
      <c r="AN15" s="370"/>
      <c r="AO15" s="370"/>
      <c r="AP15" s="190" t="s">
        <v>11</v>
      </c>
      <c r="AQ15" s="190" t="s">
        <v>5</v>
      </c>
      <c r="AR15" s="190" t="s">
        <v>6</v>
      </c>
      <c r="AS15" s="190" t="s">
        <v>100</v>
      </c>
      <c r="AT15" s="190" t="s">
        <v>101</v>
      </c>
      <c r="AU15" s="370"/>
      <c r="AV15" s="453"/>
      <c r="AW15" s="454"/>
      <c r="AX15" s="26" t="s">
        <v>11</v>
      </c>
      <c r="AY15" s="179" t="s">
        <v>5</v>
      </c>
      <c r="AZ15" s="179" t="s">
        <v>6</v>
      </c>
      <c r="BA15" s="190" t="s">
        <v>100</v>
      </c>
      <c r="BB15" s="190" t="s">
        <v>101</v>
      </c>
      <c r="BC15" s="439"/>
      <c r="BD15" s="349"/>
      <c r="BE15" s="179" t="s">
        <v>11</v>
      </c>
      <c r="BF15" s="179" t="s">
        <v>5</v>
      </c>
      <c r="BG15" s="179" t="s">
        <v>6</v>
      </c>
      <c r="BH15" s="190" t="s">
        <v>100</v>
      </c>
      <c r="BI15" s="190" t="s">
        <v>101</v>
      </c>
      <c r="BJ15" s="406"/>
      <c r="BK15" s="406"/>
    </row>
    <row r="16" spans="1:64" ht="63" customHeight="1">
      <c r="A16" s="176" t="s">
        <v>97</v>
      </c>
      <c r="B16" s="84" t="s">
        <v>98</v>
      </c>
      <c r="C16" s="96" t="s">
        <v>99</v>
      </c>
      <c r="D16" s="96">
        <v>41</v>
      </c>
      <c r="E16" s="255">
        <v>0</v>
      </c>
      <c r="F16" s="255">
        <f>0+6</f>
        <v>6</v>
      </c>
      <c r="G16" s="218">
        <f>30</f>
        <v>30</v>
      </c>
      <c r="H16" s="218">
        <v>12</v>
      </c>
      <c r="I16" s="218">
        <v>1</v>
      </c>
      <c r="J16" s="245">
        <f>SUM(E16:I16)</f>
        <v>49</v>
      </c>
      <c r="K16" s="245">
        <v>1</v>
      </c>
      <c r="L16" s="255">
        <v>0</v>
      </c>
      <c r="M16" s="255">
        <v>0</v>
      </c>
      <c r="N16" s="218">
        <v>1</v>
      </c>
      <c r="O16" s="245">
        <v>0</v>
      </c>
      <c r="P16" s="245">
        <v>0</v>
      </c>
      <c r="Q16" s="245">
        <f>SUM(L16:P16)</f>
        <v>1</v>
      </c>
      <c r="R16" s="256">
        <f>J16+Q16</f>
        <v>50</v>
      </c>
      <c r="S16" s="245">
        <v>223</v>
      </c>
      <c r="T16" s="255">
        <v>0</v>
      </c>
      <c r="U16" s="255">
        <v>0</v>
      </c>
      <c r="V16" s="221">
        <v>91</v>
      </c>
      <c r="W16" s="221">
        <v>132</v>
      </c>
      <c r="X16" s="245">
        <v>0</v>
      </c>
      <c r="Y16" s="245">
        <f>SUM(T16:X16)</f>
        <v>223</v>
      </c>
      <c r="Z16" s="245">
        <v>9</v>
      </c>
      <c r="AA16" s="255">
        <v>0</v>
      </c>
      <c r="AB16" s="255">
        <v>0</v>
      </c>
      <c r="AC16" s="221">
        <v>6</v>
      </c>
      <c r="AD16" s="222">
        <v>3</v>
      </c>
      <c r="AE16" s="257">
        <v>0</v>
      </c>
      <c r="AF16" s="256">
        <f>SUM(AA16:AE16)</f>
        <v>9</v>
      </c>
      <c r="AG16" s="256">
        <f>Y16+AF16</f>
        <v>232</v>
      </c>
      <c r="AH16" s="258">
        <v>3</v>
      </c>
      <c r="AI16" s="259">
        <v>0</v>
      </c>
      <c r="AJ16" s="255">
        <v>0</v>
      </c>
      <c r="AK16" s="218">
        <v>1</v>
      </c>
      <c r="AL16" s="218">
        <f>2</f>
        <v>2</v>
      </c>
      <c r="AM16" s="218">
        <v>0</v>
      </c>
      <c r="AN16" s="245">
        <f>SUM(AI16:AM16)</f>
        <v>3</v>
      </c>
      <c r="AO16" s="245">
        <v>1</v>
      </c>
      <c r="AP16" s="255">
        <v>0</v>
      </c>
      <c r="AQ16" s="255">
        <v>0</v>
      </c>
      <c r="AR16" s="255">
        <v>0</v>
      </c>
      <c r="AS16" s="218">
        <v>1</v>
      </c>
      <c r="AT16" s="245">
        <v>0</v>
      </c>
      <c r="AU16" s="245">
        <f>SUM(AP16:AT16)</f>
        <v>1</v>
      </c>
      <c r="AV16" s="256">
        <f>AN16+AU16</f>
        <v>4</v>
      </c>
      <c r="AW16" s="260">
        <v>7</v>
      </c>
      <c r="AX16" s="259">
        <v>0</v>
      </c>
      <c r="AY16" s="255">
        <v>0</v>
      </c>
      <c r="AZ16" s="221">
        <v>2</v>
      </c>
      <c r="BA16" s="221">
        <v>5</v>
      </c>
      <c r="BB16" s="245">
        <v>0</v>
      </c>
      <c r="BC16" s="245">
        <f>SUM(AX16:BB16)</f>
        <v>7</v>
      </c>
      <c r="BD16" s="245">
        <v>0</v>
      </c>
      <c r="BE16" s="255">
        <v>0</v>
      </c>
      <c r="BF16" s="255">
        <v>0</v>
      </c>
      <c r="BG16" s="255">
        <v>0</v>
      </c>
      <c r="BH16" s="245">
        <v>0</v>
      </c>
      <c r="BI16" s="245">
        <v>0</v>
      </c>
      <c r="BJ16" s="245">
        <f>SUM(BE16:BI16)</f>
        <v>0</v>
      </c>
      <c r="BK16" s="245">
        <f>BC16+BJ16</f>
        <v>7</v>
      </c>
      <c r="BL16" s="111"/>
    </row>
    <row r="17" spans="4:18" s="160" customFormat="1" ht="44.25" customHeight="1" thickBot="1">
      <c r="D17" s="97"/>
      <c r="J17" s="97"/>
      <c r="R17" s="97"/>
    </row>
    <row r="18" spans="1:63" ht="23.25" customHeight="1" thickTop="1">
      <c r="A18" s="69" t="s">
        <v>76</v>
      </c>
      <c r="B18" s="89"/>
      <c r="C18" s="89"/>
      <c r="D18" s="1"/>
      <c r="E18" s="89"/>
      <c r="F18" s="89"/>
      <c r="G18" s="89"/>
      <c r="H18" s="89"/>
      <c r="I18" s="89"/>
      <c r="J18" s="1"/>
      <c r="K18" s="89"/>
      <c r="L18" s="89"/>
      <c r="M18" s="89"/>
      <c r="N18" s="89"/>
      <c r="O18" s="89"/>
      <c r="P18" s="89"/>
      <c r="Q18" s="89"/>
      <c r="R18" s="1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66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</row>
    <row r="19" spans="1:63" ht="15.75" customHeight="1" thickBot="1">
      <c r="A19" s="4"/>
      <c r="B19" s="90"/>
      <c r="C19" s="90"/>
      <c r="D19" s="61"/>
      <c r="E19" s="107"/>
      <c r="F19" s="107"/>
      <c r="G19" s="107"/>
      <c r="H19" s="107"/>
      <c r="I19" s="107"/>
      <c r="J19" s="61"/>
      <c r="K19" s="107"/>
      <c r="L19" s="107"/>
      <c r="M19" s="107"/>
      <c r="N19" s="107"/>
      <c r="O19" s="107"/>
      <c r="P19" s="107"/>
      <c r="Q19" s="107"/>
      <c r="R19" s="61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67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</row>
    <row r="20" spans="1:63" ht="26.25" customHeight="1" thickBot="1" thickTop="1">
      <c r="A20" s="357" t="s">
        <v>9</v>
      </c>
      <c r="B20" s="357" t="s">
        <v>44</v>
      </c>
      <c r="C20" s="357" t="s">
        <v>8</v>
      </c>
      <c r="D20" s="365" t="s">
        <v>4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420" t="s">
        <v>24</v>
      </c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2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33"/>
      <c r="BK20" s="433"/>
    </row>
    <row r="21" spans="1:63" ht="25.5" customHeight="1" thickTop="1">
      <c r="A21" s="357"/>
      <c r="B21" s="358"/>
      <c r="C21" s="358"/>
      <c r="D21" s="366" t="s">
        <v>77</v>
      </c>
      <c r="E21" s="367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  <c r="S21" s="440" t="s">
        <v>77</v>
      </c>
      <c r="T21" s="380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441"/>
      <c r="AH21" s="432"/>
      <c r="AI21" s="432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2"/>
      <c r="AX21" s="432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</row>
    <row r="22" spans="1:63" ht="15">
      <c r="A22" s="358"/>
      <c r="B22" s="358"/>
      <c r="C22" s="358"/>
      <c r="D22" s="348" t="s">
        <v>1</v>
      </c>
      <c r="E22" s="417" t="s">
        <v>7</v>
      </c>
      <c r="F22" s="418"/>
      <c r="G22" s="418"/>
      <c r="H22" s="418"/>
      <c r="I22" s="419"/>
      <c r="J22" s="348" t="s">
        <v>0</v>
      </c>
      <c r="K22" s="348" t="s">
        <v>2</v>
      </c>
      <c r="L22" s="417" t="s">
        <v>7</v>
      </c>
      <c r="M22" s="418"/>
      <c r="N22" s="418"/>
      <c r="O22" s="418"/>
      <c r="P22" s="419"/>
      <c r="Q22" s="348" t="s">
        <v>0</v>
      </c>
      <c r="R22" s="407" t="s">
        <v>3</v>
      </c>
      <c r="S22" s="383" t="s">
        <v>1</v>
      </c>
      <c r="T22" s="417" t="s">
        <v>7</v>
      </c>
      <c r="U22" s="418"/>
      <c r="V22" s="418"/>
      <c r="W22" s="418"/>
      <c r="X22" s="419"/>
      <c r="Y22" s="348" t="s">
        <v>0</v>
      </c>
      <c r="Z22" s="348" t="s">
        <v>2</v>
      </c>
      <c r="AA22" s="417" t="s">
        <v>7</v>
      </c>
      <c r="AB22" s="418"/>
      <c r="AC22" s="418"/>
      <c r="AD22" s="418"/>
      <c r="AE22" s="419"/>
      <c r="AF22" s="348" t="s">
        <v>0</v>
      </c>
      <c r="AG22" s="488" t="s">
        <v>3</v>
      </c>
      <c r="AH22" s="444"/>
      <c r="AI22" s="433"/>
      <c r="AJ22" s="433"/>
      <c r="AK22" s="433"/>
      <c r="AL22" s="177"/>
      <c r="AM22" s="177"/>
      <c r="AN22" s="444"/>
      <c r="AO22" s="444"/>
      <c r="AP22" s="433"/>
      <c r="AQ22" s="433"/>
      <c r="AR22" s="433"/>
      <c r="AS22" s="177"/>
      <c r="AT22" s="177"/>
      <c r="AU22" s="444"/>
      <c r="AV22" s="444"/>
      <c r="AW22" s="444"/>
      <c r="AX22" s="433"/>
      <c r="AY22" s="433"/>
      <c r="AZ22" s="433"/>
      <c r="BA22" s="177"/>
      <c r="BB22" s="177"/>
      <c r="BC22" s="444"/>
      <c r="BD22" s="444"/>
      <c r="BE22" s="433"/>
      <c r="BF22" s="433"/>
      <c r="BG22" s="433"/>
      <c r="BH22" s="177"/>
      <c r="BI22" s="177"/>
      <c r="BJ22" s="444"/>
      <c r="BK22" s="444"/>
    </row>
    <row r="23" spans="1:63" ht="15">
      <c r="A23" s="359"/>
      <c r="B23" s="359"/>
      <c r="C23" s="359"/>
      <c r="D23" s="370"/>
      <c r="E23" s="182" t="s">
        <v>11</v>
      </c>
      <c r="F23" s="190" t="s">
        <v>5</v>
      </c>
      <c r="G23" s="190" t="s">
        <v>6</v>
      </c>
      <c r="H23" s="190" t="s">
        <v>100</v>
      </c>
      <c r="I23" s="190" t="s">
        <v>101</v>
      </c>
      <c r="J23" s="349"/>
      <c r="K23" s="370"/>
      <c r="L23" s="182" t="s">
        <v>11</v>
      </c>
      <c r="M23" s="190" t="s">
        <v>5</v>
      </c>
      <c r="N23" s="190" t="s">
        <v>6</v>
      </c>
      <c r="O23" s="190" t="s">
        <v>100</v>
      </c>
      <c r="P23" s="190" t="s">
        <v>101</v>
      </c>
      <c r="Q23" s="406"/>
      <c r="R23" s="423"/>
      <c r="S23" s="384"/>
      <c r="T23" s="182" t="s">
        <v>11</v>
      </c>
      <c r="U23" s="190" t="s">
        <v>5</v>
      </c>
      <c r="V23" s="190" t="s">
        <v>6</v>
      </c>
      <c r="W23" s="190" t="s">
        <v>100</v>
      </c>
      <c r="X23" s="190" t="s">
        <v>101</v>
      </c>
      <c r="Y23" s="406"/>
      <c r="Z23" s="370"/>
      <c r="AA23" s="182" t="s">
        <v>11</v>
      </c>
      <c r="AB23" s="190" t="s">
        <v>5</v>
      </c>
      <c r="AC23" s="190" t="s">
        <v>6</v>
      </c>
      <c r="AD23" s="190" t="s">
        <v>100</v>
      </c>
      <c r="AE23" s="190" t="s">
        <v>101</v>
      </c>
      <c r="AF23" s="406"/>
      <c r="AG23" s="489"/>
      <c r="AH23" s="433"/>
      <c r="AI23" s="177"/>
      <c r="AJ23" s="177"/>
      <c r="AK23" s="177"/>
      <c r="AL23" s="177"/>
      <c r="AM23" s="177"/>
      <c r="AN23" s="445"/>
      <c r="AO23" s="433"/>
      <c r="AP23" s="177"/>
      <c r="AQ23" s="177"/>
      <c r="AR23" s="177"/>
      <c r="AS23" s="177"/>
      <c r="AT23" s="177"/>
      <c r="AU23" s="445"/>
      <c r="AV23" s="444"/>
      <c r="AW23" s="433"/>
      <c r="AX23" s="177"/>
      <c r="AY23" s="177"/>
      <c r="AZ23" s="177"/>
      <c r="BA23" s="177"/>
      <c r="BB23" s="177"/>
      <c r="BC23" s="445"/>
      <c r="BD23" s="433"/>
      <c r="BE23" s="177"/>
      <c r="BF23" s="177"/>
      <c r="BG23" s="177"/>
      <c r="BH23" s="177"/>
      <c r="BI23" s="177"/>
      <c r="BJ23" s="445"/>
      <c r="BK23" s="445"/>
    </row>
    <row r="24" spans="1:63" ht="63" customHeight="1">
      <c r="A24" s="176" t="s">
        <v>97</v>
      </c>
      <c r="B24" s="84" t="s">
        <v>98</v>
      </c>
      <c r="C24" s="96">
        <v>45</v>
      </c>
      <c r="D24" s="96">
        <v>6</v>
      </c>
      <c r="E24" s="255">
        <v>0</v>
      </c>
      <c r="F24" s="255">
        <v>3</v>
      </c>
      <c r="G24" s="255">
        <v>3</v>
      </c>
      <c r="H24" s="245">
        <v>0</v>
      </c>
      <c r="I24" s="245">
        <v>0</v>
      </c>
      <c r="J24" s="245">
        <f>SUM(E24:I24)</f>
        <v>6</v>
      </c>
      <c r="K24" s="245">
        <v>0</v>
      </c>
      <c r="L24" s="255">
        <v>0</v>
      </c>
      <c r="M24" s="255">
        <v>0</v>
      </c>
      <c r="N24" s="255">
        <v>0</v>
      </c>
      <c r="O24" s="245">
        <v>0</v>
      </c>
      <c r="P24" s="245">
        <v>0</v>
      </c>
      <c r="Q24" s="245">
        <f>SUM(L24:P24)</f>
        <v>0</v>
      </c>
      <c r="R24" s="256">
        <f>J24+Q24</f>
        <v>6</v>
      </c>
      <c r="S24" s="245">
        <v>0</v>
      </c>
      <c r="T24" s="255">
        <v>0</v>
      </c>
      <c r="U24" s="255">
        <v>0</v>
      </c>
      <c r="V24" s="255">
        <v>0</v>
      </c>
      <c r="W24" s="245">
        <v>0</v>
      </c>
      <c r="X24" s="245">
        <v>0</v>
      </c>
      <c r="Y24" s="245">
        <f>SUM(T24:X24)</f>
        <v>0</v>
      </c>
      <c r="Z24" s="245">
        <v>0</v>
      </c>
      <c r="AA24" s="255">
        <v>0</v>
      </c>
      <c r="AB24" s="255">
        <v>0</v>
      </c>
      <c r="AC24" s="255">
        <v>0</v>
      </c>
      <c r="AD24" s="257">
        <v>0</v>
      </c>
      <c r="AE24" s="257">
        <v>0</v>
      </c>
      <c r="AF24" s="256">
        <f>SUM(AA24:AE24)</f>
        <v>0</v>
      </c>
      <c r="AG24" s="245">
        <f>Y24+AF24</f>
        <v>0</v>
      </c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</row>
    <row r="25" spans="4:18" s="160" customFormat="1" ht="15">
      <c r="D25" s="97"/>
      <c r="J25" s="97"/>
      <c r="R25" s="97"/>
    </row>
    <row r="26" spans="4:18" s="160" customFormat="1" ht="15">
      <c r="D26" s="97"/>
      <c r="J26" s="97"/>
      <c r="R26" s="97"/>
    </row>
    <row r="27" spans="4:18" s="160" customFormat="1" ht="9.75" customHeight="1">
      <c r="D27" s="97"/>
      <c r="J27" s="97"/>
      <c r="R27" s="97"/>
    </row>
    <row r="28" spans="4:18" s="160" customFormat="1" ht="15" hidden="1">
      <c r="D28" s="97"/>
      <c r="J28" s="97"/>
      <c r="R28" s="97"/>
    </row>
    <row r="29" spans="2:62" s="160" customFormat="1" ht="45" customHeight="1" thickBot="1">
      <c r="B29" s="360" t="s">
        <v>92</v>
      </c>
      <c r="C29" s="361"/>
      <c r="D29" s="362"/>
      <c r="E29" s="362"/>
      <c r="F29" s="362"/>
      <c r="G29" s="362"/>
      <c r="H29" s="362"/>
      <c r="I29" s="362"/>
      <c r="J29" s="362"/>
      <c r="K29" s="363"/>
      <c r="L29" s="363"/>
      <c r="M29" s="364"/>
      <c r="Q29" s="493" t="s">
        <v>36</v>
      </c>
      <c r="R29" s="493"/>
      <c r="S29" s="27" t="s">
        <v>1</v>
      </c>
      <c r="T29" s="27" t="s">
        <v>27</v>
      </c>
      <c r="U29" s="9" t="s">
        <v>3</v>
      </c>
      <c r="AA29" s="494" t="s">
        <v>35</v>
      </c>
      <c r="AB29" s="494"/>
      <c r="AC29" s="494"/>
      <c r="AD29" s="494"/>
      <c r="AE29" s="494"/>
      <c r="AF29" s="494"/>
      <c r="AG29" s="124"/>
      <c r="AH29" s="124"/>
      <c r="AI29" s="161"/>
      <c r="AJ29" s="434" t="s">
        <v>50</v>
      </c>
      <c r="AK29" s="435"/>
      <c r="AL29" s="491" t="s">
        <v>51</v>
      </c>
      <c r="AM29" s="491" t="s">
        <v>49</v>
      </c>
      <c r="AP29" s="161"/>
      <c r="AQ29" s="497" t="s">
        <v>52</v>
      </c>
      <c r="AR29" s="498"/>
      <c r="AS29" s="6" t="s">
        <v>48</v>
      </c>
      <c r="AT29" s="6" t="s">
        <v>49</v>
      </c>
      <c r="AU29" s="72" t="s">
        <v>3</v>
      </c>
      <c r="BF29" s="103"/>
      <c r="BG29" s="103"/>
      <c r="BH29" s="103"/>
      <c r="BI29" s="103"/>
      <c r="BJ29" s="103"/>
    </row>
    <row r="30" spans="2:49" s="160" customFormat="1" ht="62.25" customHeight="1">
      <c r="B30" s="391" t="s">
        <v>91</v>
      </c>
      <c r="C30" s="392"/>
      <c r="D30" s="396" t="s">
        <v>93</v>
      </c>
      <c r="E30" s="397"/>
      <c r="F30" s="397"/>
      <c r="G30" s="397"/>
      <c r="H30" s="398"/>
      <c r="I30" s="518" t="s">
        <v>94</v>
      </c>
      <c r="J30" s="518"/>
      <c r="K30" s="518"/>
      <c r="L30" s="518"/>
      <c r="M30" s="519"/>
      <c r="Q30" s="399" t="s">
        <v>28</v>
      </c>
      <c r="R30" s="399"/>
      <c r="S30" s="136">
        <v>0</v>
      </c>
      <c r="T30" s="137">
        <v>0</v>
      </c>
      <c r="U30" s="138">
        <f>SUM(S30:T30)</f>
        <v>0</v>
      </c>
      <c r="AA30" s="173" t="s">
        <v>23</v>
      </c>
      <c r="AB30" s="174" t="s">
        <v>85</v>
      </c>
      <c r="AC30" s="174" t="s">
        <v>86</v>
      </c>
      <c r="AD30" s="174" t="s">
        <v>24</v>
      </c>
      <c r="AE30" s="173" t="s">
        <v>48</v>
      </c>
      <c r="AF30" s="142" t="s">
        <v>3</v>
      </c>
      <c r="AG30" s="161"/>
      <c r="AH30" s="161"/>
      <c r="AI30" s="161"/>
      <c r="AJ30" s="436"/>
      <c r="AK30" s="437"/>
      <c r="AL30" s="492"/>
      <c r="AM30" s="492"/>
      <c r="AP30" s="8"/>
      <c r="AQ30" s="446" t="s">
        <v>54</v>
      </c>
      <c r="AR30" s="447"/>
      <c r="AS30" s="123"/>
      <c r="AT30" s="123">
        <v>0</v>
      </c>
      <c r="AU30" s="120">
        <v>0</v>
      </c>
      <c r="AV30" s="122"/>
      <c r="AW30" s="97"/>
    </row>
    <row r="31" spans="2:84" ht="62.25" customHeight="1">
      <c r="B31" s="355"/>
      <c r="C31" s="393"/>
      <c r="D31" s="225" t="s">
        <v>42</v>
      </c>
      <c r="E31" s="226" t="s">
        <v>69</v>
      </c>
      <c r="F31" s="226" t="s">
        <v>100</v>
      </c>
      <c r="G31" s="226" t="s">
        <v>101</v>
      </c>
      <c r="H31" s="227" t="s">
        <v>13</v>
      </c>
      <c r="I31" s="228" t="s">
        <v>42</v>
      </c>
      <c r="J31" s="226" t="s">
        <v>69</v>
      </c>
      <c r="K31" s="226" t="s">
        <v>100</v>
      </c>
      <c r="L31" s="226" t="s">
        <v>101</v>
      </c>
      <c r="M31" s="229" t="s">
        <v>3</v>
      </c>
      <c r="Q31" s="343" t="s">
        <v>37</v>
      </c>
      <c r="R31" s="343"/>
      <c r="S31" s="136">
        <v>0</v>
      </c>
      <c r="T31" s="137">
        <v>0</v>
      </c>
      <c r="U31" s="138">
        <f aca="true" t="shared" si="0" ref="U31:U45">SUM(S31:T31)</f>
        <v>0</v>
      </c>
      <c r="V31" s="162"/>
      <c r="W31" s="162"/>
      <c r="X31" s="162"/>
      <c r="Y31" s="162"/>
      <c r="AA31" s="144"/>
      <c r="AB31" s="144">
        <v>0</v>
      </c>
      <c r="AC31" s="158">
        <v>0</v>
      </c>
      <c r="AD31" s="158">
        <v>0</v>
      </c>
      <c r="AE31" s="158"/>
      <c r="AF31" s="158">
        <v>0</v>
      </c>
      <c r="AG31" s="162"/>
      <c r="AH31" s="164"/>
      <c r="AI31" s="99"/>
      <c r="AJ31" s="506" t="s">
        <v>16</v>
      </c>
      <c r="AK31" s="506"/>
      <c r="AL31" s="154">
        <v>0</v>
      </c>
      <c r="AM31" s="154"/>
      <c r="AN31" s="150"/>
      <c r="AO31" s="151"/>
      <c r="AP31" s="29"/>
      <c r="AQ31" s="337" t="s">
        <v>53</v>
      </c>
      <c r="AR31" s="337"/>
      <c r="AS31" s="114"/>
      <c r="AT31" s="114">
        <v>0</v>
      </c>
      <c r="AU31" s="121">
        <v>0</v>
      </c>
      <c r="AV31" s="103"/>
      <c r="AW31" s="103"/>
      <c r="BL31" s="159"/>
      <c r="BM31" s="159"/>
      <c r="BN31" s="159"/>
      <c r="CD31" s="160"/>
      <c r="CE31" s="160"/>
      <c r="CF31" s="160"/>
    </row>
    <row r="32" spans="2:84" ht="61.5" customHeight="1">
      <c r="B32" s="350" t="s">
        <v>14</v>
      </c>
      <c r="C32" s="351"/>
      <c r="D32" s="261"/>
      <c r="E32" s="158"/>
      <c r="F32" s="158"/>
      <c r="G32" s="135"/>
      <c r="H32" s="230">
        <f>SUM(D32:G32)</f>
        <v>0</v>
      </c>
      <c r="I32" s="202"/>
      <c r="J32" s="206"/>
      <c r="K32" s="135"/>
      <c r="L32" s="135"/>
      <c r="M32" s="230">
        <f>SUM(I32:L32)</f>
        <v>0</v>
      </c>
      <c r="Q32" s="343" t="s">
        <v>88</v>
      </c>
      <c r="R32" s="343"/>
      <c r="S32" s="136">
        <v>0</v>
      </c>
      <c r="T32" s="137">
        <v>0</v>
      </c>
      <c r="U32" s="138">
        <f t="shared" si="0"/>
        <v>0</v>
      </c>
      <c r="V32" s="162"/>
      <c r="W32" s="162"/>
      <c r="X32" s="162"/>
      <c r="Y32" s="162"/>
      <c r="AA32" s="160"/>
      <c r="AB32" s="160"/>
      <c r="AC32" s="160"/>
      <c r="AD32" s="160"/>
      <c r="AE32" s="160"/>
      <c r="AF32" s="160"/>
      <c r="AG32" s="161"/>
      <c r="AH32" s="161"/>
      <c r="AI32" s="99"/>
      <c r="AJ32" s="508" t="s">
        <v>45</v>
      </c>
      <c r="AK32" s="509"/>
      <c r="AL32" s="154">
        <v>0</v>
      </c>
      <c r="AM32" s="155"/>
      <c r="AN32" s="495"/>
      <c r="AO32" s="490"/>
      <c r="AP32" s="162"/>
      <c r="BL32" s="159"/>
      <c r="BM32" s="159"/>
      <c r="BN32" s="159"/>
      <c r="CD32" s="160"/>
      <c r="CE32" s="160"/>
      <c r="CF32" s="160"/>
    </row>
    <row r="33" spans="2:84" ht="61.5" customHeight="1">
      <c r="B33" s="350" t="s">
        <v>15</v>
      </c>
      <c r="C33" s="351"/>
      <c r="D33" s="261"/>
      <c r="E33" s="158"/>
      <c r="F33" s="180"/>
      <c r="G33" s="135"/>
      <c r="H33" s="230">
        <f>SUM(D33:G33)</f>
        <v>0</v>
      </c>
      <c r="I33" s="202"/>
      <c r="J33" s="206"/>
      <c r="K33" s="135"/>
      <c r="L33" s="135"/>
      <c r="M33" s="230">
        <f>SUM(I33:L33)</f>
        <v>0</v>
      </c>
      <c r="Q33" s="343" t="s">
        <v>89</v>
      </c>
      <c r="R33" s="343"/>
      <c r="S33" s="136">
        <v>0</v>
      </c>
      <c r="T33" s="137">
        <v>0</v>
      </c>
      <c r="U33" s="138">
        <f t="shared" si="0"/>
        <v>0</v>
      </c>
      <c r="V33" s="162"/>
      <c r="W33" s="162"/>
      <c r="X33" s="162"/>
      <c r="Y33" s="162"/>
      <c r="AA33" s="160"/>
      <c r="AB33" s="160"/>
      <c r="AC33" s="160"/>
      <c r="AD33" s="160"/>
      <c r="AE33" s="160"/>
      <c r="AF33" s="160"/>
      <c r="AG33" s="161"/>
      <c r="AH33" s="161"/>
      <c r="AI33" s="99"/>
      <c r="AJ33" s="510"/>
      <c r="AK33" s="511"/>
      <c r="AL33" s="154">
        <v>0</v>
      </c>
      <c r="AM33" s="155"/>
      <c r="AN33" s="495"/>
      <c r="AO33" s="490"/>
      <c r="AP33" s="162"/>
      <c r="AQ33" s="175"/>
      <c r="AR33" s="175"/>
      <c r="AS33" s="175"/>
      <c r="AT33" s="175"/>
      <c r="AU33" s="162"/>
      <c r="AV33" s="103"/>
      <c r="AW33" s="103"/>
      <c r="BL33" s="159"/>
      <c r="BM33" s="159"/>
      <c r="BN33" s="159"/>
      <c r="CD33" s="160"/>
      <c r="CE33" s="160"/>
      <c r="CF33" s="160"/>
    </row>
    <row r="34" spans="2:84" ht="42" customHeight="1">
      <c r="B34" s="385" t="s">
        <v>22</v>
      </c>
      <c r="C34" s="386"/>
      <c r="D34" s="529">
        <v>1</v>
      </c>
      <c r="E34" s="480"/>
      <c r="F34" s="352"/>
      <c r="G34" s="352"/>
      <c r="H34" s="515">
        <f>SUM(D34:G35)</f>
        <v>1</v>
      </c>
      <c r="I34" s="516">
        <v>1</v>
      </c>
      <c r="J34" s="517"/>
      <c r="K34" s="394"/>
      <c r="L34" s="394"/>
      <c r="M34" s="512">
        <f>SUM(I34:L35)</f>
        <v>1</v>
      </c>
      <c r="N34" s="243"/>
      <c r="O34" s="244"/>
      <c r="P34" s="104"/>
      <c r="Q34" s="399" t="s">
        <v>29</v>
      </c>
      <c r="R34" s="399"/>
      <c r="S34" s="136">
        <v>0</v>
      </c>
      <c r="T34" s="137">
        <v>0</v>
      </c>
      <c r="U34" s="138">
        <f t="shared" si="0"/>
        <v>0</v>
      </c>
      <c r="V34" s="162"/>
      <c r="W34" s="162"/>
      <c r="X34" s="162"/>
      <c r="Y34" s="162"/>
      <c r="AA34" s="160"/>
      <c r="AB34" s="160"/>
      <c r="AC34" s="160"/>
      <c r="AD34" s="160"/>
      <c r="AE34" s="160"/>
      <c r="AF34" s="160"/>
      <c r="AG34" s="161"/>
      <c r="AH34" s="161"/>
      <c r="AI34" s="99"/>
      <c r="AJ34" s="343" t="s">
        <v>46</v>
      </c>
      <c r="AK34" s="343"/>
      <c r="AL34" s="154">
        <v>0</v>
      </c>
      <c r="AM34" s="155"/>
      <c r="AN34" s="188"/>
      <c r="AO34" s="187"/>
      <c r="AP34" s="162"/>
      <c r="AQ34" s="161"/>
      <c r="AR34" s="99"/>
      <c r="AS34" s="99"/>
      <c r="AT34" s="99"/>
      <c r="BL34" s="159"/>
      <c r="BM34" s="159"/>
      <c r="BN34" s="159"/>
      <c r="CD34" s="160"/>
      <c r="CE34" s="160"/>
      <c r="CF34" s="160"/>
    </row>
    <row r="35" spans="2:84" ht="61.5" customHeight="1">
      <c r="B35" s="387"/>
      <c r="C35" s="388"/>
      <c r="D35" s="530"/>
      <c r="E35" s="481"/>
      <c r="F35" s="352"/>
      <c r="G35" s="352"/>
      <c r="H35" s="515"/>
      <c r="I35" s="516"/>
      <c r="J35" s="517"/>
      <c r="K35" s="395"/>
      <c r="L35" s="395"/>
      <c r="M35" s="513"/>
      <c r="N35" s="243"/>
      <c r="O35" s="244"/>
      <c r="Q35" s="477" t="s">
        <v>38</v>
      </c>
      <c r="R35" s="181" t="s">
        <v>75</v>
      </c>
      <c r="S35" s="136">
        <v>0</v>
      </c>
      <c r="T35" s="137">
        <v>0</v>
      </c>
      <c r="U35" s="138">
        <f t="shared" si="0"/>
        <v>0</v>
      </c>
      <c r="V35" s="162"/>
      <c r="W35" s="162"/>
      <c r="X35" s="162"/>
      <c r="Y35" s="162"/>
      <c r="AH35" s="161"/>
      <c r="AI35" s="99"/>
      <c r="AJ35" s="343" t="s">
        <v>47</v>
      </c>
      <c r="AK35" s="343"/>
      <c r="AL35" s="154">
        <v>0</v>
      </c>
      <c r="AM35" s="155"/>
      <c r="AN35" s="187"/>
      <c r="AO35" s="187"/>
      <c r="AP35" s="162"/>
      <c r="AQ35" s="161"/>
      <c r="AR35" s="99"/>
      <c r="AS35" s="99"/>
      <c r="AT35" s="99"/>
      <c r="BL35" s="159"/>
      <c r="BM35" s="159"/>
      <c r="BN35" s="159"/>
      <c r="CD35" s="160"/>
      <c r="CE35" s="160"/>
      <c r="CF35" s="160"/>
    </row>
    <row r="36" spans="2:84" ht="61.5" customHeight="1">
      <c r="B36" s="350" t="s">
        <v>16</v>
      </c>
      <c r="C36" s="351"/>
      <c r="D36" s="261"/>
      <c r="E36" s="158"/>
      <c r="F36" s="180"/>
      <c r="G36" s="135"/>
      <c r="H36" s="230">
        <f>SUM(D36:G36)</f>
        <v>0</v>
      </c>
      <c r="I36" s="202"/>
      <c r="J36" s="206">
        <v>7</v>
      </c>
      <c r="K36" s="135"/>
      <c r="L36" s="135"/>
      <c r="M36" s="230">
        <f>SUM(I36:L36)</f>
        <v>7</v>
      </c>
      <c r="Q36" s="478"/>
      <c r="R36" s="181" t="s">
        <v>39</v>
      </c>
      <c r="S36" s="136">
        <v>0</v>
      </c>
      <c r="T36" s="137">
        <v>0</v>
      </c>
      <c r="U36" s="138">
        <f t="shared" si="0"/>
        <v>0</v>
      </c>
      <c r="V36" s="162"/>
      <c r="W36" s="162"/>
      <c r="X36" s="162"/>
      <c r="Y36" s="162"/>
      <c r="AH36" s="99"/>
      <c r="AI36" s="99"/>
      <c r="AJ36" s="344"/>
      <c r="AK36" s="344"/>
      <c r="AL36" s="194"/>
      <c r="AM36" s="194"/>
      <c r="AN36" s="162"/>
      <c r="AO36" s="162"/>
      <c r="AP36" s="162"/>
      <c r="AQ36" s="161"/>
      <c r="AR36" s="99"/>
      <c r="AS36" s="99"/>
      <c r="AT36" s="99"/>
      <c r="BL36" s="159"/>
      <c r="BM36" s="159"/>
      <c r="BN36" s="159"/>
      <c r="CD36" s="160"/>
      <c r="CE36" s="160"/>
      <c r="CF36" s="160"/>
    </row>
    <row r="37" spans="2:84" ht="61.5" customHeight="1">
      <c r="B37" s="350" t="s">
        <v>17</v>
      </c>
      <c r="C37" s="351"/>
      <c r="D37" s="261">
        <v>1</v>
      </c>
      <c r="E37" s="158"/>
      <c r="F37" s="180"/>
      <c r="G37" s="135"/>
      <c r="H37" s="230">
        <f aca="true" t="shared" si="1" ref="H37:H48">SUM(D37:G37)</f>
        <v>1</v>
      </c>
      <c r="I37" s="202">
        <v>1</v>
      </c>
      <c r="J37" s="206">
        <v>1</v>
      </c>
      <c r="K37" s="135"/>
      <c r="L37" s="135"/>
      <c r="M37" s="230">
        <f aca="true" t="shared" si="2" ref="M37:M48">SUM(I37:L37)</f>
        <v>2</v>
      </c>
      <c r="Q37" s="478"/>
      <c r="R37" s="181" t="s">
        <v>73</v>
      </c>
      <c r="S37" s="136">
        <v>0</v>
      </c>
      <c r="T37" s="137">
        <v>0</v>
      </c>
      <c r="U37" s="138">
        <f t="shared" si="0"/>
        <v>0</v>
      </c>
      <c r="V37" s="162"/>
      <c r="W37" s="162"/>
      <c r="X37" s="162"/>
      <c r="Y37" s="162"/>
      <c r="AH37" s="99"/>
      <c r="AI37" s="99"/>
      <c r="AJ37" s="101"/>
      <c r="AK37" s="101"/>
      <c r="AL37" s="101"/>
      <c r="AM37" s="101"/>
      <c r="AN37" s="162"/>
      <c r="AO37" s="162"/>
      <c r="AP37" s="162"/>
      <c r="AQ37" s="161"/>
      <c r="AR37" s="99"/>
      <c r="AS37" s="99"/>
      <c r="AT37" s="99"/>
      <c r="BL37" s="159"/>
      <c r="BM37" s="159"/>
      <c r="BN37" s="159"/>
      <c r="CD37" s="160"/>
      <c r="CE37" s="160"/>
      <c r="CF37" s="160"/>
    </row>
    <row r="38" spans="2:84" ht="53.25" customHeight="1">
      <c r="B38" s="350" t="s">
        <v>18</v>
      </c>
      <c r="C38" s="351"/>
      <c r="D38" s="261"/>
      <c r="E38" s="158"/>
      <c r="F38" s="180"/>
      <c r="G38" s="135"/>
      <c r="H38" s="230">
        <f t="shared" si="1"/>
        <v>0</v>
      </c>
      <c r="I38" s="202"/>
      <c r="J38" s="206"/>
      <c r="K38" s="135"/>
      <c r="L38" s="135"/>
      <c r="M38" s="230">
        <f t="shared" si="2"/>
        <v>0</v>
      </c>
      <c r="Q38" s="478"/>
      <c r="R38" s="181" t="s">
        <v>40</v>
      </c>
      <c r="S38" s="136">
        <v>0</v>
      </c>
      <c r="T38" s="137">
        <v>0</v>
      </c>
      <c r="U38" s="138">
        <f t="shared" si="0"/>
        <v>0</v>
      </c>
      <c r="V38" s="162"/>
      <c r="W38" s="162"/>
      <c r="X38" s="162"/>
      <c r="Y38" s="162"/>
      <c r="AH38" s="99"/>
      <c r="AI38" s="99"/>
      <c r="AJ38" s="101"/>
      <c r="AK38" s="101"/>
      <c r="AL38" s="101"/>
      <c r="AM38" s="101"/>
      <c r="AN38" s="162"/>
      <c r="AO38" s="162"/>
      <c r="AP38" s="162"/>
      <c r="AQ38" s="161"/>
      <c r="AR38" s="99"/>
      <c r="AS38" s="99"/>
      <c r="AT38" s="99"/>
      <c r="BL38" s="159"/>
      <c r="BM38" s="159"/>
      <c r="BN38" s="159"/>
      <c r="CD38" s="160"/>
      <c r="CE38" s="160"/>
      <c r="CF38" s="160"/>
    </row>
    <row r="39" spans="2:84" ht="54.75" customHeight="1">
      <c r="B39" s="350" t="s">
        <v>19</v>
      </c>
      <c r="C39" s="351"/>
      <c r="D39" s="261"/>
      <c r="E39" s="158"/>
      <c r="F39" s="180"/>
      <c r="G39" s="135"/>
      <c r="H39" s="230">
        <f t="shared" si="1"/>
        <v>0</v>
      </c>
      <c r="I39" s="202"/>
      <c r="J39" s="206">
        <v>4</v>
      </c>
      <c r="K39" s="135"/>
      <c r="L39" s="135"/>
      <c r="M39" s="230">
        <f t="shared" si="2"/>
        <v>4</v>
      </c>
      <c r="Q39" s="478"/>
      <c r="R39" s="181" t="s">
        <v>70</v>
      </c>
      <c r="S39" s="136">
        <v>0</v>
      </c>
      <c r="T39" s="137">
        <v>0</v>
      </c>
      <c r="U39" s="138">
        <f t="shared" si="0"/>
        <v>0</v>
      </c>
      <c r="V39" s="162"/>
      <c r="W39" s="162"/>
      <c r="X39" s="162"/>
      <c r="Y39" s="162"/>
      <c r="AI39" s="99"/>
      <c r="AJ39" s="101"/>
      <c r="AK39" s="101"/>
      <c r="AL39" s="101"/>
      <c r="AM39" s="101"/>
      <c r="AN39" s="162"/>
      <c r="AO39" s="162"/>
      <c r="AP39" s="162"/>
      <c r="AQ39" s="161"/>
      <c r="AR39" s="99"/>
      <c r="AS39" s="99"/>
      <c r="AT39" s="99"/>
      <c r="BL39" s="159"/>
      <c r="BM39" s="159"/>
      <c r="BN39" s="159"/>
      <c r="CD39" s="160"/>
      <c r="CE39" s="160"/>
      <c r="CF39" s="160"/>
    </row>
    <row r="40" spans="2:84" ht="54.75" customHeight="1">
      <c r="B40" s="350" t="s">
        <v>71</v>
      </c>
      <c r="C40" s="351"/>
      <c r="D40" s="261"/>
      <c r="E40" s="158"/>
      <c r="F40" s="141"/>
      <c r="G40" s="135"/>
      <c r="H40" s="230">
        <f t="shared" si="1"/>
        <v>0</v>
      </c>
      <c r="I40" s="202"/>
      <c r="J40" s="206"/>
      <c r="K40" s="135"/>
      <c r="L40" s="135"/>
      <c r="M40" s="230">
        <f t="shared" si="2"/>
        <v>0</v>
      </c>
      <c r="Q40" s="479"/>
      <c r="R40" s="181" t="s">
        <v>90</v>
      </c>
      <c r="S40" s="136">
        <v>0</v>
      </c>
      <c r="T40" s="137">
        <v>0</v>
      </c>
      <c r="U40" s="138">
        <f t="shared" si="0"/>
        <v>0</v>
      </c>
      <c r="V40" s="162"/>
      <c r="W40" s="162"/>
      <c r="X40" s="162"/>
      <c r="Y40" s="162"/>
      <c r="AI40" s="99"/>
      <c r="AJ40" s="101"/>
      <c r="AK40" s="101"/>
      <c r="AL40" s="101"/>
      <c r="AM40" s="101"/>
      <c r="AN40" s="162"/>
      <c r="AO40" s="162"/>
      <c r="AP40" s="162"/>
      <c r="AQ40" s="161"/>
      <c r="AR40" s="99"/>
      <c r="AS40" s="99"/>
      <c r="AT40" s="99"/>
      <c r="BL40" s="159"/>
      <c r="BM40" s="159"/>
      <c r="BN40" s="159"/>
      <c r="CD40" s="160"/>
      <c r="CE40" s="160"/>
      <c r="CF40" s="160"/>
    </row>
    <row r="41" spans="2:84" ht="54.75" customHeight="1">
      <c r="B41" s="350" t="s">
        <v>72</v>
      </c>
      <c r="C41" s="351"/>
      <c r="D41" s="261"/>
      <c r="E41" s="158"/>
      <c r="F41" s="180"/>
      <c r="G41" s="135"/>
      <c r="H41" s="230">
        <f t="shared" si="1"/>
        <v>0</v>
      </c>
      <c r="I41" s="202"/>
      <c r="J41" s="206"/>
      <c r="K41" s="135"/>
      <c r="L41" s="135"/>
      <c r="M41" s="230">
        <f t="shared" si="2"/>
        <v>0</v>
      </c>
      <c r="Q41" s="343" t="s">
        <v>30</v>
      </c>
      <c r="R41" s="343"/>
      <c r="S41" s="136">
        <v>0</v>
      </c>
      <c r="T41" s="137">
        <v>0</v>
      </c>
      <c r="U41" s="138">
        <f t="shared" si="0"/>
        <v>0</v>
      </c>
      <c r="V41" s="162"/>
      <c r="W41" s="162"/>
      <c r="X41" s="162"/>
      <c r="Y41" s="162"/>
      <c r="AI41" s="99"/>
      <c r="AJ41" s="101"/>
      <c r="AK41" s="101"/>
      <c r="AL41" s="101"/>
      <c r="AM41" s="101"/>
      <c r="AN41" s="162"/>
      <c r="AO41" s="162"/>
      <c r="AP41" s="162"/>
      <c r="AQ41" s="161"/>
      <c r="AR41" s="99"/>
      <c r="AS41" s="99"/>
      <c r="AT41" s="99"/>
      <c r="BL41" s="159"/>
      <c r="BM41" s="159"/>
      <c r="BN41" s="159"/>
      <c r="CD41" s="160"/>
      <c r="CE41" s="160"/>
      <c r="CF41" s="160"/>
    </row>
    <row r="42" spans="2:84" ht="54.75" customHeight="1">
      <c r="B42" s="350" t="s">
        <v>103</v>
      </c>
      <c r="C42" s="351"/>
      <c r="D42" s="261"/>
      <c r="E42" s="158"/>
      <c r="F42" s="180"/>
      <c r="G42" s="135"/>
      <c r="H42" s="230">
        <f t="shared" si="1"/>
        <v>0</v>
      </c>
      <c r="I42" s="202">
        <v>1</v>
      </c>
      <c r="J42" s="206"/>
      <c r="K42" s="135"/>
      <c r="L42" s="135"/>
      <c r="M42" s="230">
        <f t="shared" si="2"/>
        <v>1</v>
      </c>
      <c r="Q42" s="343" t="s">
        <v>31</v>
      </c>
      <c r="R42" s="343"/>
      <c r="S42" s="136">
        <v>0</v>
      </c>
      <c r="T42" s="137">
        <v>0</v>
      </c>
      <c r="U42" s="138">
        <f t="shared" si="0"/>
        <v>0</v>
      </c>
      <c r="V42" s="162"/>
      <c r="W42" s="162"/>
      <c r="X42" s="162"/>
      <c r="Y42" s="162"/>
      <c r="AI42" s="99"/>
      <c r="AJ42" s="101"/>
      <c r="AK42" s="101"/>
      <c r="AL42" s="101"/>
      <c r="AM42" s="101"/>
      <c r="AN42" s="162"/>
      <c r="AO42" s="162"/>
      <c r="AP42" s="162"/>
      <c r="AQ42" s="161"/>
      <c r="AR42" s="99"/>
      <c r="AS42" s="99"/>
      <c r="AT42" s="99"/>
      <c r="BL42" s="159"/>
      <c r="BM42" s="159"/>
      <c r="BN42" s="159"/>
      <c r="CD42" s="160"/>
      <c r="CE42" s="160"/>
      <c r="CF42" s="160"/>
    </row>
    <row r="43" spans="2:84" ht="61.5" customHeight="1">
      <c r="B43" s="350" t="s">
        <v>26</v>
      </c>
      <c r="C43" s="351"/>
      <c r="D43" s="261"/>
      <c r="E43" s="158"/>
      <c r="F43" s="180"/>
      <c r="G43" s="135"/>
      <c r="H43" s="230">
        <f t="shared" si="1"/>
        <v>0</v>
      </c>
      <c r="I43" s="202"/>
      <c r="J43" s="206"/>
      <c r="K43" s="135"/>
      <c r="L43" s="135"/>
      <c r="M43" s="230">
        <f t="shared" si="2"/>
        <v>0</v>
      </c>
      <c r="Q43" s="343" t="s">
        <v>32</v>
      </c>
      <c r="R43" s="343"/>
      <c r="S43" s="136">
        <v>0</v>
      </c>
      <c r="T43" s="137">
        <v>0</v>
      </c>
      <c r="U43" s="138">
        <f t="shared" si="0"/>
        <v>0</v>
      </c>
      <c r="V43" s="162"/>
      <c r="W43" s="162"/>
      <c r="X43" s="162"/>
      <c r="Y43" s="162"/>
      <c r="Z43" s="99"/>
      <c r="AI43" s="99"/>
      <c r="AJ43" s="514"/>
      <c r="AK43" s="514"/>
      <c r="AL43" s="192"/>
      <c r="AM43" s="192"/>
      <c r="AN43" s="162"/>
      <c r="AO43" s="162"/>
      <c r="AP43" s="162"/>
      <c r="AQ43" s="161"/>
      <c r="AR43" s="99"/>
      <c r="AS43" s="99"/>
      <c r="AT43" s="99"/>
      <c r="BL43" s="159"/>
      <c r="BM43" s="159"/>
      <c r="BN43" s="159"/>
      <c r="CD43" s="160"/>
      <c r="CE43" s="160"/>
      <c r="CF43" s="160"/>
    </row>
    <row r="44" spans="2:84" ht="61.5" customHeight="1">
      <c r="B44" s="337" t="s">
        <v>74</v>
      </c>
      <c r="C44" s="350"/>
      <c r="D44" s="261">
        <v>1</v>
      </c>
      <c r="E44" s="158"/>
      <c r="F44" s="180"/>
      <c r="G44" s="135"/>
      <c r="H44" s="230">
        <f t="shared" si="1"/>
        <v>1</v>
      </c>
      <c r="I44" s="202"/>
      <c r="J44" s="206"/>
      <c r="K44" s="135"/>
      <c r="L44" s="135"/>
      <c r="M44" s="230">
        <f t="shared" si="2"/>
        <v>0</v>
      </c>
      <c r="Q44" s="343" t="s">
        <v>33</v>
      </c>
      <c r="R44" s="343"/>
      <c r="S44" s="136">
        <v>0</v>
      </c>
      <c r="T44" s="137">
        <v>0</v>
      </c>
      <c r="U44" s="138">
        <f t="shared" si="0"/>
        <v>0</v>
      </c>
      <c r="V44" s="162"/>
      <c r="W44" s="162"/>
      <c r="X44" s="162"/>
      <c r="Y44" s="162"/>
      <c r="Z44" s="99"/>
      <c r="AI44" s="99"/>
      <c r="AJ44" s="507"/>
      <c r="AK44" s="507"/>
      <c r="AL44" s="189"/>
      <c r="AM44" s="189"/>
      <c r="AN44" s="32"/>
      <c r="AO44" s="32"/>
      <c r="AP44" s="32"/>
      <c r="AQ44" s="161"/>
      <c r="BL44" s="159"/>
      <c r="BM44" s="159"/>
      <c r="BN44" s="159"/>
      <c r="CD44" s="160"/>
      <c r="CE44" s="160"/>
      <c r="CF44" s="160"/>
    </row>
    <row r="45" spans="2:84" ht="51" customHeight="1">
      <c r="B45" s="373" t="s">
        <v>21</v>
      </c>
      <c r="C45" s="374"/>
      <c r="D45" s="261"/>
      <c r="E45" s="158"/>
      <c r="F45" s="180"/>
      <c r="G45" s="135"/>
      <c r="H45" s="230">
        <f t="shared" si="1"/>
        <v>0</v>
      </c>
      <c r="I45" s="202"/>
      <c r="J45" s="206"/>
      <c r="K45" s="135"/>
      <c r="L45" s="135"/>
      <c r="M45" s="230">
        <f t="shared" si="2"/>
        <v>0</v>
      </c>
      <c r="Q45" s="343" t="s">
        <v>34</v>
      </c>
      <c r="R45" s="343"/>
      <c r="S45" s="136">
        <v>0</v>
      </c>
      <c r="T45" s="137">
        <v>1</v>
      </c>
      <c r="U45" s="138">
        <f t="shared" si="0"/>
        <v>1</v>
      </c>
      <c r="V45" s="162"/>
      <c r="W45" s="162"/>
      <c r="X45" s="162"/>
      <c r="Y45" s="473"/>
      <c r="Z45" s="473"/>
      <c r="AA45" s="342"/>
      <c r="AB45" s="342"/>
      <c r="AC45" s="111"/>
      <c r="AD45" s="111"/>
      <c r="AE45" s="111"/>
      <c r="AI45" s="99"/>
      <c r="AJ45" s="507"/>
      <c r="AK45" s="507"/>
      <c r="AL45" s="189"/>
      <c r="AM45" s="189"/>
      <c r="AN45" s="32"/>
      <c r="AO45" s="32"/>
      <c r="AP45" s="32"/>
      <c r="AQ45" s="161"/>
      <c r="BL45" s="159"/>
      <c r="BM45" s="159"/>
      <c r="BN45" s="159"/>
      <c r="CD45" s="160"/>
      <c r="CE45" s="160"/>
      <c r="CF45" s="160"/>
    </row>
    <row r="46" spans="2:84" ht="47.25" customHeight="1">
      <c r="B46" s="373" t="s">
        <v>102</v>
      </c>
      <c r="C46" s="374"/>
      <c r="D46" s="261"/>
      <c r="E46" s="158"/>
      <c r="F46" s="180"/>
      <c r="G46" s="135"/>
      <c r="H46" s="230">
        <f t="shared" si="1"/>
        <v>0</v>
      </c>
      <c r="I46" s="202">
        <v>1</v>
      </c>
      <c r="J46" s="206">
        <v>1</v>
      </c>
      <c r="K46" s="135">
        <v>1</v>
      </c>
      <c r="L46" s="135"/>
      <c r="M46" s="230">
        <f t="shared" si="2"/>
        <v>3</v>
      </c>
      <c r="R46" s="159"/>
      <c r="U46" s="33"/>
      <c r="V46" s="162"/>
      <c r="W46" s="162"/>
      <c r="X46" s="162"/>
      <c r="Y46" s="162"/>
      <c r="Z46" s="99"/>
      <c r="AI46" s="99"/>
      <c r="AJ46" s="507"/>
      <c r="AK46" s="507"/>
      <c r="AL46" s="189"/>
      <c r="AM46" s="189"/>
      <c r="AN46" s="32"/>
      <c r="AO46" s="32"/>
      <c r="AP46" s="162"/>
      <c r="AQ46" s="161"/>
      <c r="BL46" s="159"/>
      <c r="BM46" s="159"/>
      <c r="BN46" s="159"/>
      <c r="CD46" s="160"/>
      <c r="CE46" s="160"/>
      <c r="CF46" s="160"/>
    </row>
    <row r="47" spans="2:84" ht="47.25" customHeight="1">
      <c r="B47" s="350" t="s">
        <v>61</v>
      </c>
      <c r="C47" s="351"/>
      <c r="D47" s="261">
        <v>1</v>
      </c>
      <c r="E47" s="158"/>
      <c r="F47" s="158"/>
      <c r="G47" s="135"/>
      <c r="H47" s="230">
        <f t="shared" si="1"/>
        <v>1</v>
      </c>
      <c r="I47" s="202"/>
      <c r="J47" s="206">
        <v>1</v>
      </c>
      <c r="K47" s="135"/>
      <c r="L47" s="135"/>
      <c r="M47" s="230">
        <f t="shared" si="2"/>
        <v>1</v>
      </c>
      <c r="R47" s="159"/>
      <c r="U47" s="33"/>
      <c r="V47" s="162"/>
      <c r="W47" s="162"/>
      <c r="X47" s="162"/>
      <c r="Y47" s="162"/>
      <c r="Z47" s="99"/>
      <c r="AI47" s="99"/>
      <c r="AJ47" s="189"/>
      <c r="AK47" s="189"/>
      <c r="AL47" s="189"/>
      <c r="AM47" s="189"/>
      <c r="AN47" s="32"/>
      <c r="AO47" s="32"/>
      <c r="AP47" s="162"/>
      <c r="AQ47" s="161"/>
      <c r="BL47" s="159"/>
      <c r="BM47" s="159"/>
      <c r="BN47" s="159"/>
      <c r="CD47" s="160"/>
      <c r="CE47" s="160"/>
      <c r="CF47" s="160"/>
    </row>
    <row r="48" spans="2:84" ht="30" customHeight="1">
      <c r="B48" s="350" t="s">
        <v>68</v>
      </c>
      <c r="C48" s="351"/>
      <c r="D48" s="261"/>
      <c r="E48" s="158"/>
      <c r="F48" s="180"/>
      <c r="G48" s="135"/>
      <c r="H48" s="230">
        <f t="shared" si="1"/>
        <v>0</v>
      </c>
      <c r="I48" s="202"/>
      <c r="J48" s="206"/>
      <c r="K48" s="135"/>
      <c r="L48" s="135"/>
      <c r="M48" s="230">
        <f t="shared" si="2"/>
        <v>0</v>
      </c>
      <c r="N48" s="105"/>
      <c r="O48" s="105"/>
      <c r="P48" s="105"/>
      <c r="Q48" s="99"/>
      <c r="R48" s="99"/>
      <c r="S48" s="99"/>
      <c r="T48" s="99"/>
      <c r="U48" s="34"/>
      <c r="V48" s="162"/>
      <c r="W48" s="162"/>
      <c r="X48" s="162"/>
      <c r="Y48" s="162"/>
      <c r="Z48" s="161"/>
      <c r="AA48" s="160"/>
      <c r="AB48" s="160"/>
      <c r="AC48" s="160"/>
      <c r="AD48" s="160"/>
      <c r="AE48" s="160"/>
      <c r="AF48" s="160"/>
      <c r="AG48" s="160"/>
      <c r="AI48" s="99"/>
      <c r="AJ48" s="507"/>
      <c r="AK48" s="507"/>
      <c r="AL48" s="189"/>
      <c r="AM48" s="189"/>
      <c r="AN48" s="32"/>
      <c r="AO48" s="162"/>
      <c r="AP48" s="35"/>
      <c r="AQ48" s="161"/>
      <c r="BL48" s="159"/>
      <c r="BM48" s="159"/>
      <c r="BN48" s="159"/>
      <c r="CD48" s="160"/>
      <c r="CE48" s="160"/>
      <c r="CF48" s="160"/>
    </row>
    <row r="49" spans="2:84" ht="15.75" thickBot="1">
      <c r="B49" s="350" t="s">
        <v>55</v>
      </c>
      <c r="C49" s="351"/>
      <c r="D49" s="262">
        <f>SUM(D32:D48)</f>
        <v>4</v>
      </c>
      <c r="E49" s="149">
        <f aca="true" t="shared" si="3" ref="E49:L49">SUM(E32:E48)</f>
        <v>0</v>
      </c>
      <c r="F49" s="149">
        <f t="shared" si="3"/>
        <v>0</v>
      </c>
      <c r="G49" s="149">
        <f t="shared" si="3"/>
        <v>0</v>
      </c>
      <c r="H49" s="231">
        <f t="shared" si="3"/>
        <v>4</v>
      </c>
      <c r="I49" s="203">
        <f t="shared" si="3"/>
        <v>4</v>
      </c>
      <c r="J49" s="207">
        <f t="shared" si="3"/>
        <v>14</v>
      </c>
      <c r="K49" s="149">
        <f t="shared" si="3"/>
        <v>1</v>
      </c>
      <c r="L49" s="149">
        <f t="shared" si="3"/>
        <v>0</v>
      </c>
      <c r="M49" s="231">
        <f>SUM(M32:M48)</f>
        <v>19</v>
      </c>
      <c r="N49" s="106"/>
      <c r="O49" s="106"/>
      <c r="P49" s="106"/>
      <c r="Q49" s="99"/>
      <c r="R49" s="99"/>
      <c r="S49" s="99"/>
      <c r="T49" s="99"/>
      <c r="U49" s="34"/>
      <c r="V49" s="99"/>
      <c r="W49" s="99"/>
      <c r="X49" s="99"/>
      <c r="Y49" s="99"/>
      <c r="Z49" s="161"/>
      <c r="AA49" s="160"/>
      <c r="AB49" s="160"/>
      <c r="AC49" s="160"/>
      <c r="AD49" s="160"/>
      <c r="AE49" s="160"/>
      <c r="AF49" s="160"/>
      <c r="AG49" s="160"/>
      <c r="AI49" s="99"/>
      <c r="AJ49" s="189"/>
      <c r="AK49" s="189"/>
      <c r="AL49" s="189"/>
      <c r="AM49" s="189"/>
      <c r="AN49" s="32"/>
      <c r="AO49" s="162"/>
      <c r="AP49" s="35"/>
      <c r="AQ49" s="161"/>
      <c r="BL49" s="159"/>
      <c r="BM49" s="159"/>
      <c r="BN49" s="159"/>
      <c r="CD49" s="160"/>
      <c r="CE49" s="160"/>
      <c r="CF49" s="160"/>
    </row>
    <row r="50" spans="4:40" ht="288" customHeight="1">
      <c r="D50" s="526"/>
      <c r="E50" s="108"/>
      <c r="I50" s="264" t="s">
        <v>131</v>
      </c>
      <c r="J50" s="527" t="s">
        <v>132</v>
      </c>
      <c r="K50" s="527"/>
      <c r="L50" s="99"/>
      <c r="M50" s="99"/>
      <c r="N50" s="99"/>
      <c r="O50" s="99"/>
      <c r="P50" s="99"/>
      <c r="Q50" s="99"/>
      <c r="R50" s="34"/>
      <c r="S50" s="99"/>
      <c r="T50" s="99"/>
      <c r="U50" s="99"/>
      <c r="V50" s="99"/>
      <c r="W50" s="99"/>
      <c r="X50" s="99"/>
      <c r="Y50" s="99"/>
      <c r="Z50" s="161"/>
      <c r="AA50" s="160"/>
      <c r="AB50" s="160"/>
      <c r="AC50" s="160"/>
      <c r="AD50" s="160"/>
      <c r="AE50" s="160"/>
      <c r="AF50" s="160"/>
      <c r="AG50" s="99"/>
      <c r="AH50" s="99"/>
      <c r="AI50" s="99"/>
      <c r="AJ50" s="99"/>
      <c r="AK50" s="99"/>
      <c r="AL50" s="99"/>
      <c r="AM50" s="99"/>
      <c r="AN50" s="99"/>
    </row>
    <row r="51" spans="4:33" s="160" customFormat="1" ht="36.75" customHeight="1">
      <c r="D51" s="505"/>
      <c r="E51" s="159"/>
      <c r="F51" s="159"/>
      <c r="G51" s="159"/>
      <c r="H51" s="159"/>
      <c r="I51" s="263"/>
      <c r="J51" s="528"/>
      <c r="K51" s="528"/>
      <c r="L51" s="474"/>
      <c r="M51" s="474"/>
      <c r="N51" s="474"/>
      <c r="O51" s="474"/>
      <c r="P51" s="474"/>
      <c r="Q51" s="474"/>
      <c r="R51" s="474"/>
      <c r="S51" s="474"/>
      <c r="T51" s="474"/>
      <c r="U51" s="9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99"/>
      <c r="AG51" s="161"/>
    </row>
    <row r="52" spans="2:27" s="160" customFormat="1" ht="44.25" customHeight="1">
      <c r="B52" s="375" t="s">
        <v>95</v>
      </c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164"/>
      <c r="O52" s="175"/>
      <c r="P52" s="175"/>
      <c r="Q52" s="74"/>
      <c r="R52" s="345" t="s">
        <v>78</v>
      </c>
      <c r="S52" s="345"/>
      <c r="T52" s="345"/>
      <c r="U52" s="345"/>
      <c r="V52" s="345"/>
      <c r="W52" s="345"/>
      <c r="X52" s="164"/>
      <c r="Y52" s="164"/>
      <c r="Z52" s="164"/>
      <c r="AA52" s="161"/>
    </row>
    <row r="53" spans="2:81" ht="52.5" customHeight="1">
      <c r="B53" s="353" t="s">
        <v>12</v>
      </c>
      <c r="C53" s="354"/>
      <c r="D53" s="371" t="s">
        <v>96</v>
      </c>
      <c r="E53" s="372"/>
      <c r="F53" s="372"/>
      <c r="G53" s="372"/>
      <c r="H53" s="525" t="s">
        <v>94</v>
      </c>
      <c r="I53" s="525"/>
      <c r="J53" s="525"/>
      <c r="K53" s="525"/>
      <c r="L53" s="525"/>
      <c r="M53" s="525"/>
      <c r="N53" s="126"/>
      <c r="O53" s="162"/>
      <c r="P53" s="162"/>
      <c r="R53" s="346" t="s">
        <v>12</v>
      </c>
      <c r="S53" s="346"/>
      <c r="T53" s="157" t="s">
        <v>41</v>
      </c>
      <c r="U53" s="157" t="s">
        <v>43</v>
      </c>
      <c r="V53" s="157" t="s">
        <v>69</v>
      </c>
      <c r="W53" s="165" t="s">
        <v>13</v>
      </c>
      <c r="X53" s="127"/>
      <c r="Y53" s="161"/>
      <c r="Z53" s="161"/>
      <c r="AA53" s="99"/>
      <c r="BF53" s="160"/>
      <c r="BG53" s="160"/>
      <c r="BH53" s="160"/>
      <c r="BI53" s="160"/>
      <c r="BJ53" s="160"/>
      <c r="BK53" s="160"/>
      <c r="BZ53" s="159"/>
      <c r="CA53" s="159"/>
      <c r="CB53" s="159"/>
      <c r="CC53" s="159"/>
    </row>
    <row r="54" spans="2:81" ht="61.5" customHeight="1">
      <c r="B54" s="355"/>
      <c r="C54" s="356"/>
      <c r="D54" s="226" t="s">
        <v>41</v>
      </c>
      <c r="E54" s="226" t="s">
        <v>42</v>
      </c>
      <c r="F54" s="226" t="s">
        <v>69</v>
      </c>
      <c r="G54" s="226" t="s">
        <v>3</v>
      </c>
      <c r="H54" s="226" t="s">
        <v>41</v>
      </c>
      <c r="I54" s="226" t="s">
        <v>43</v>
      </c>
      <c r="J54" s="226" t="s">
        <v>69</v>
      </c>
      <c r="K54" s="234" t="s">
        <v>104</v>
      </c>
      <c r="L54" s="226" t="s">
        <v>105</v>
      </c>
      <c r="M54" s="235" t="s">
        <v>13</v>
      </c>
      <c r="N54" s="161"/>
      <c r="O54" s="117"/>
      <c r="P54" s="117"/>
      <c r="R54" s="339" t="s">
        <v>14</v>
      </c>
      <c r="S54" s="339"/>
      <c r="T54" s="158"/>
      <c r="U54" s="245"/>
      <c r="V54" s="158"/>
      <c r="W54" s="158">
        <f>SUM(T54:V54)</f>
        <v>0</v>
      </c>
      <c r="X54" s="162"/>
      <c r="Y54" s="336"/>
      <c r="Z54" s="336"/>
      <c r="AA54" s="99"/>
      <c r="BF54" s="160"/>
      <c r="BG54" s="160"/>
      <c r="BH54" s="160"/>
      <c r="BI54" s="160"/>
      <c r="BJ54" s="160"/>
      <c r="BK54" s="160"/>
      <c r="BZ54" s="159"/>
      <c r="CA54" s="159"/>
      <c r="CB54" s="159"/>
      <c r="CC54" s="159"/>
    </row>
    <row r="55" spans="2:81" ht="62.25" customHeight="1">
      <c r="B55" s="340" t="s">
        <v>14</v>
      </c>
      <c r="C55" s="341"/>
      <c r="D55" s="114"/>
      <c r="E55" s="265">
        <v>1</v>
      </c>
      <c r="F55" s="197">
        <v>1</v>
      </c>
      <c r="G55" s="232">
        <f>SUM(D55:F55)</f>
        <v>2</v>
      </c>
      <c r="H55" s="114"/>
      <c r="I55" s="114"/>
      <c r="J55" s="223"/>
      <c r="K55" s="223">
        <v>7</v>
      </c>
      <c r="L55" s="223"/>
      <c r="M55" s="233">
        <f>SUM(H55:L55)</f>
        <v>7</v>
      </c>
      <c r="N55" s="164"/>
      <c r="O55" s="170"/>
      <c r="P55" s="170"/>
      <c r="R55" s="339" t="s">
        <v>15</v>
      </c>
      <c r="S55" s="339"/>
      <c r="T55" s="158"/>
      <c r="U55" s="245"/>
      <c r="V55" s="158"/>
      <c r="W55" s="158">
        <f aca="true" t="shared" si="4" ref="W55:W63">SUM(T55:V55)</f>
        <v>0</v>
      </c>
      <c r="X55" s="162"/>
      <c r="Y55" s="336"/>
      <c r="Z55" s="336"/>
      <c r="AA55" s="99"/>
      <c r="BF55" s="160"/>
      <c r="BG55" s="160"/>
      <c r="BH55" s="160"/>
      <c r="BI55" s="160"/>
      <c r="BJ55" s="160"/>
      <c r="BK55" s="160"/>
      <c r="BZ55" s="159"/>
      <c r="CA55" s="159"/>
      <c r="CB55" s="159"/>
      <c r="CC55" s="159"/>
    </row>
    <row r="56" spans="2:81" ht="61.5" customHeight="1">
      <c r="B56" s="340" t="s">
        <v>15</v>
      </c>
      <c r="C56" s="341"/>
      <c r="D56" s="114"/>
      <c r="E56" s="265"/>
      <c r="F56" s="197">
        <v>17</v>
      </c>
      <c r="G56" s="232">
        <f aca="true" t="shared" si="5" ref="G56:G74">SUM(D56:F56)</f>
        <v>17</v>
      </c>
      <c r="H56" s="114"/>
      <c r="I56" s="114"/>
      <c r="J56" s="223">
        <v>28</v>
      </c>
      <c r="K56" s="223">
        <v>38</v>
      </c>
      <c r="L56" s="223"/>
      <c r="M56" s="233">
        <f aca="true" t="shared" si="6" ref="M56:M74">SUM(H56:L56)</f>
        <v>66</v>
      </c>
      <c r="N56" s="164"/>
      <c r="O56" s="170"/>
      <c r="P56" s="170"/>
      <c r="R56" s="338" t="s">
        <v>16</v>
      </c>
      <c r="S56" s="338"/>
      <c r="T56" s="158"/>
      <c r="U56" s="245"/>
      <c r="V56" s="158"/>
      <c r="W56" s="158">
        <f t="shared" si="4"/>
        <v>0</v>
      </c>
      <c r="X56" s="162"/>
      <c r="Y56" s="336"/>
      <c r="Z56" s="336"/>
      <c r="AA56" s="99"/>
      <c r="BF56" s="160"/>
      <c r="BG56" s="160"/>
      <c r="BH56" s="160"/>
      <c r="BI56" s="160"/>
      <c r="BJ56" s="160"/>
      <c r="BK56" s="160"/>
      <c r="BZ56" s="159"/>
      <c r="CA56" s="159"/>
      <c r="CB56" s="159"/>
      <c r="CC56" s="159"/>
    </row>
    <row r="57" spans="2:81" ht="61.5" customHeight="1">
      <c r="B57" s="471" t="s">
        <v>16</v>
      </c>
      <c r="C57" s="472"/>
      <c r="D57" s="125"/>
      <c r="E57" s="266"/>
      <c r="F57" s="196">
        <f>7</f>
        <v>7</v>
      </c>
      <c r="G57" s="232">
        <f t="shared" si="5"/>
        <v>7</v>
      </c>
      <c r="H57" s="125"/>
      <c r="I57" s="125"/>
      <c r="J57" s="223">
        <v>18</v>
      </c>
      <c r="K57" s="223">
        <v>31</v>
      </c>
      <c r="L57" s="223"/>
      <c r="M57" s="233">
        <f t="shared" si="6"/>
        <v>49</v>
      </c>
      <c r="N57" s="164"/>
      <c r="O57" s="170"/>
      <c r="P57" s="170"/>
      <c r="R57" s="339" t="s">
        <v>17</v>
      </c>
      <c r="S57" s="339"/>
      <c r="T57" s="158"/>
      <c r="U57" s="245"/>
      <c r="V57" s="158"/>
      <c r="W57" s="158">
        <f t="shared" si="4"/>
        <v>0</v>
      </c>
      <c r="X57" s="162"/>
      <c r="Y57" s="336"/>
      <c r="Z57" s="336"/>
      <c r="AA57" s="99"/>
      <c r="BF57" s="160"/>
      <c r="BG57" s="160"/>
      <c r="BH57" s="160"/>
      <c r="BI57" s="160"/>
      <c r="BJ57" s="160"/>
      <c r="BK57" s="160"/>
      <c r="BZ57" s="159"/>
      <c r="CA57" s="159"/>
      <c r="CB57" s="159"/>
      <c r="CC57" s="159"/>
    </row>
    <row r="58" spans="2:81" ht="61.5" customHeight="1">
      <c r="B58" s="340" t="s">
        <v>17</v>
      </c>
      <c r="C58" s="341"/>
      <c r="D58" s="75"/>
      <c r="E58" s="267"/>
      <c r="F58" s="219">
        <v>1</v>
      </c>
      <c r="G58" s="232">
        <f t="shared" si="5"/>
        <v>1</v>
      </c>
      <c r="H58" s="75"/>
      <c r="I58" s="75"/>
      <c r="J58" s="223">
        <v>2</v>
      </c>
      <c r="K58" s="223">
        <v>4</v>
      </c>
      <c r="L58" s="223"/>
      <c r="M58" s="233">
        <f t="shared" si="6"/>
        <v>6</v>
      </c>
      <c r="N58" s="164"/>
      <c r="O58" s="170"/>
      <c r="P58" s="170"/>
      <c r="R58" s="339" t="s">
        <v>18</v>
      </c>
      <c r="S58" s="339"/>
      <c r="T58" s="158"/>
      <c r="U58" s="245"/>
      <c r="V58" s="158"/>
      <c r="W58" s="158">
        <f t="shared" si="4"/>
        <v>0</v>
      </c>
      <c r="X58" s="162"/>
      <c r="Y58" s="336"/>
      <c r="Z58" s="336"/>
      <c r="AA58" s="99"/>
      <c r="BF58" s="160"/>
      <c r="BG58" s="160"/>
      <c r="BH58" s="160"/>
      <c r="BI58" s="160"/>
      <c r="BJ58" s="160"/>
      <c r="BK58" s="160"/>
      <c r="BZ58" s="159"/>
      <c r="CA58" s="159"/>
      <c r="CB58" s="159"/>
      <c r="CC58" s="159"/>
    </row>
    <row r="59" spans="2:81" ht="53.25" customHeight="1">
      <c r="B59" s="340" t="s">
        <v>18</v>
      </c>
      <c r="C59" s="341"/>
      <c r="D59" s="75"/>
      <c r="E59" s="267"/>
      <c r="F59" s="219">
        <v>1</v>
      </c>
      <c r="G59" s="232">
        <f t="shared" si="5"/>
        <v>1</v>
      </c>
      <c r="H59" s="75"/>
      <c r="I59" s="75"/>
      <c r="J59" s="223">
        <v>4</v>
      </c>
      <c r="K59" s="223">
        <v>19</v>
      </c>
      <c r="L59" s="223"/>
      <c r="M59" s="233">
        <f t="shared" si="6"/>
        <v>23</v>
      </c>
      <c r="N59" s="164"/>
      <c r="O59" s="170"/>
      <c r="P59" s="170"/>
      <c r="R59" s="338" t="s">
        <v>79</v>
      </c>
      <c r="S59" s="338"/>
      <c r="T59" s="158"/>
      <c r="U59" s="245"/>
      <c r="V59" s="180"/>
      <c r="W59" s="158">
        <f t="shared" si="4"/>
        <v>0</v>
      </c>
      <c r="X59" s="162"/>
      <c r="Y59" s="336"/>
      <c r="Z59" s="336"/>
      <c r="AA59" s="99"/>
      <c r="BF59" s="160"/>
      <c r="BG59" s="160"/>
      <c r="BH59" s="160"/>
      <c r="BI59" s="160"/>
      <c r="BJ59" s="160"/>
      <c r="BK59" s="160"/>
      <c r="BZ59" s="159"/>
      <c r="CA59" s="159"/>
      <c r="CB59" s="159"/>
      <c r="CC59" s="159"/>
    </row>
    <row r="60" spans="2:81" ht="54.75" customHeight="1">
      <c r="B60" s="340" t="s">
        <v>106</v>
      </c>
      <c r="C60" s="341"/>
      <c r="D60" s="75"/>
      <c r="E60" s="267">
        <v>1</v>
      </c>
      <c r="F60" s="219">
        <f>8</f>
        <v>8</v>
      </c>
      <c r="G60" s="232">
        <f t="shared" si="5"/>
        <v>9</v>
      </c>
      <c r="H60" s="75"/>
      <c r="I60" s="75"/>
      <c r="J60" s="223">
        <v>35</v>
      </c>
      <c r="K60" s="223">
        <v>7</v>
      </c>
      <c r="L60" s="223"/>
      <c r="M60" s="233">
        <f t="shared" si="6"/>
        <v>42</v>
      </c>
      <c r="N60" s="164"/>
      <c r="O60" s="170"/>
      <c r="P60" s="170"/>
      <c r="R60" s="338" t="s">
        <v>67</v>
      </c>
      <c r="S60" s="338"/>
      <c r="T60" s="158"/>
      <c r="U60" s="245"/>
      <c r="V60" s="180">
        <v>2</v>
      </c>
      <c r="W60" s="158">
        <f t="shared" si="4"/>
        <v>2</v>
      </c>
      <c r="X60" s="162"/>
      <c r="Y60" s="336"/>
      <c r="Z60" s="336"/>
      <c r="AA60" s="99"/>
      <c r="BF60" s="160"/>
      <c r="BG60" s="160"/>
      <c r="BH60" s="160"/>
      <c r="BI60" s="160"/>
      <c r="BJ60" s="160"/>
      <c r="BK60" s="160"/>
      <c r="BZ60" s="159"/>
      <c r="CA60" s="159"/>
      <c r="CB60" s="159"/>
      <c r="CC60" s="159"/>
    </row>
    <row r="61" spans="2:81" ht="54.75" customHeight="1">
      <c r="B61" s="340" t="s">
        <v>107</v>
      </c>
      <c r="C61" s="341"/>
      <c r="D61" s="75"/>
      <c r="E61" s="267"/>
      <c r="F61" s="219">
        <f>1</f>
        <v>1</v>
      </c>
      <c r="G61" s="232">
        <f t="shared" si="5"/>
        <v>1</v>
      </c>
      <c r="H61" s="75"/>
      <c r="I61" s="75"/>
      <c r="J61" s="223"/>
      <c r="K61" s="223"/>
      <c r="L61" s="223"/>
      <c r="M61" s="233">
        <f t="shared" si="6"/>
        <v>0</v>
      </c>
      <c r="N61" s="156"/>
      <c r="O61" s="170"/>
      <c r="P61" s="170"/>
      <c r="R61" s="339" t="s">
        <v>56</v>
      </c>
      <c r="S61" s="339"/>
      <c r="T61" s="158"/>
      <c r="U61" s="245">
        <v>1</v>
      </c>
      <c r="V61" s="158"/>
      <c r="W61" s="158">
        <f t="shared" si="4"/>
        <v>1</v>
      </c>
      <c r="X61" s="162"/>
      <c r="Y61" s="336"/>
      <c r="Z61" s="336"/>
      <c r="AA61" s="99"/>
      <c r="BF61" s="160"/>
      <c r="BG61" s="160"/>
      <c r="BH61" s="160"/>
      <c r="BI61" s="160"/>
      <c r="BJ61" s="160"/>
      <c r="BK61" s="160"/>
      <c r="BZ61" s="159"/>
      <c r="CA61" s="159"/>
      <c r="CB61" s="159"/>
      <c r="CC61" s="159"/>
    </row>
    <row r="62" spans="2:81" ht="54.75" customHeight="1">
      <c r="B62" s="340" t="s">
        <v>136</v>
      </c>
      <c r="C62" s="341"/>
      <c r="D62" s="75"/>
      <c r="E62" s="267">
        <v>1</v>
      </c>
      <c r="F62" s="219">
        <v>1</v>
      </c>
      <c r="G62" s="232">
        <f t="shared" si="5"/>
        <v>2</v>
      </c>
      <c r="H62" s="75"/>
      <c r="I62" s="75"/>
      <c r="J62" s="223"/>
      <c r="K62" s="223">
        <v>4</v>
      </c>
      <c r="L62" s="223"/>
      <c r="M62" s="233">
        <f t="shared" si="6"/>
        <v>4</v>
      </c>
      <c r="N62" s="156"/>
      <c r="O62" s="170"/>
      <c r="P62" s="170"/>
      <c r="R62" s="338" t="s">
        <v>57</v>
      </c>
      <c r="S62" s="338"/>
      <c r="T62" s="158"/>
      <c r="U62" s="245">
        <v>2</v>
      </c>
      <c r="V62" s="158"/>
      <c r="W62" s="158">
        <f t="shared" si="4"/>
        <v>2</v>
      </c>
      <c r="X62" s="162"/>
      <c r="Y62" s="336"/>
      <c r="Z62" s="336"/>
      <c r="AA62" s="99"/>
      <c r="BF62" s="160"/>
      <c r="BG62" s="160"/>
      <c r="BH62" s="160"/>
      <c r="BI62" s="160"/>
      <c r="BJ62" s="160"/>
      <c r="BK62" s="160"/>
      <c r="BZ62" s="159"/>
      <c r="CA62" s="159"/>
      <c r="CB62" s="159"/>
      <c r="CC62" s="159"/>
    </row>
    <row r="63" spans="2:81" ht="54.75" customHeight="1">
      <c r="B63" s="340" t="s">
        <v>137</v>
      </c>
      <c r="C63" s="341"/>
      <c r="D63" s="76"/>
      <c r="E63" s="268"/>
      <c r="F63" s="220">
        <v>1</v>
      </c>
      <c r="G63" s="232">
        <f t="shared" si="5"/>
        <v>1</v>
      </c>
      <c r="H63" s="76"/>
      <c r="I63" s="76"/>
      <c r="J63" s="223">
        <v>1</v>
      </c>
      <c r="K63" s="223">
        <v>2</v>
      </c>
      <c r="L63" s="223"/>
      <c r="M63" s="233">
        <f t="shared" si="6"/>
        <v>3</v>
      </c>
      <c r="N63" s="156"/>
      <c r="O63" s="170"/>
      <c r="P63" s="170"/>
      <c r="R63" s="338" t="s">
        <v>58</v>
      </c>
      <c r="S63" s="338"/>
      <c r="T63" s="158"/>
      <c r="U63" s="245"/>
      <c r="V63" s="158"/>
      <c r="W63" s="158">
        <f t="shared" si="4"/>
        <v>0</v>
      </c>
      <c r="X63" s="162"/>
      <c r="Y63" s="336"/>
      <c r="Z63" s="336"/>
      <c r="AA63" s="99"/>
      <c r="BF63" s="160"/>
      <c r="BG63" s="160"/>
      <c r="BH63" s="160"/>
      <c r="BI63" s="160"/>
      <c r="BJ63" s="160"/>
      <c r="BK63" s="160"/>
      <c r="BZ63" s="159"/>
      <c r="CA63" s="159"/>
      <c r="CB63" s="159"/>
      <c r="CC63" s="159"/>
    </row>
    <row r="64" spans="2:81" ht="29.25" customHeight="1">
      <c r="B64" s="471" t="s">
        <v>26</v>
      </c>
      <c r="C64" s="472"/>
      <c r="D64" s="76"/>
      <c r="E64" s="268"/>
      <c r="F64" s="220">
        <v>2</v>
      </c>
      <c r="G64" s="232">
        <f t="shared" si="5"/>
        <v>2</v>
      </c>
      <c r="H64" s="76"/>
      <c r="I64" s="76"/>
      <c r="J64" s="223">
        <v>6</v>
      </c>
      <c r="K64" s="223">
        <v>8</v>
      </c>
      <c r="L64" s="223"/>
      <c r="M64" s="233">
        <f t="shared" si="6"/>
        <v>14</v>
      </c>
      <c r="N64" s="156"/>
      <c r="O64" s="170"/>
      <c r="P64" s="170"/>
      <c r="R64" s="338" t="s">
        <v>119</v>
      </c>
      <c r="S64" s="338"/>
      <c r="T64" s="158"/>
      <c r="U64" s="245"/>
      <c r="V64" s="158">
        <v>1</v>
      </c>
      <c r="W64" s="158">
        <f>SUM(T64:V64)</f>
        <v>1</v>
      </c>
      <c r="X64" s="162"/>
      <c r="Y64" s="336"/>
      <c r="Z64" s="336"/>
      <c r="BF64" s="160"/>
      <c r="BG64" s="160"/>
      <c r="BH64" s="160"/>
      <c r="BI64" s="160"/>
      <c r="BJ64" s="160"/>
      <c r="BK64" s="160"/>
      <c r="BZ64" s="159"/>
      <c r="CA64" s="159"/>
      <c r="CB64" s="159"/>
      <c r="CC64" s="159"/>
    </row>
    <row r="65" spans="2:81" ht="29.25" customHeight="1">
      <c r="B65" s="184" t="s">
        <v>109</v>
      </c>
      <c r="C65" s="185"/>
      <c r="D65" s="76"/>
      <c r="E65" s="268"/>
      <c r="F65" s="220">
        <v>1</v>
      </c>
      <c r="G65" s="232">
        <f t="shared" si="5"/>
        <v>1</v>
      </c>
      <c r="H65" s="76"/>
      <c r="I65" s="76"/>
      <c r="J65" s="223"/>
      <c r="K65" s="223"/>
      <c r="L65" s="223"/>
      <c r="M65" s="233">
        <f t="shared" si="6"/>
        <v>0</v>
      </c>
      <c r="N65" s="170"/>
      <c r="O65" s="170"/>
      <c r="P65" s="170"/>
      <c r="R65" s="337" t="s">
        <v>55</v>
      </c>
      <c r="S65" s="337"/>
      <c r="T65" s="158">
        <f>SUM(T54:T64)</f>
        <v>0</v>
      </c>
      <c r="U65" s="245">
        <f>SUM(U54:U64)</f>
        <v>3</v>
      </c>
      <c r="V65" s="158">
        <f>SUM(V54:V64)</f>
        <v>3</v>
      </c>
      <c r="W65" s="158">
        <f>SUM(W54:W64)</f>
        <v>6</v>
      </c>
      <c r="X65" s="162"/>
      <c r="Y65" s="175"/>
      <c r="Z65" s="175"/>
      <c r="BF65" s="160"/>
      <c r="BG65" s="160"/>
      <c r="BH65" s="160"/>
      <c r="BI65" s="160"/>
      <c r="BJ65" s="160"/>
      <c r="BK65" s="160"/>
      <c r="BZ65" s="159"/>
      <c r="CA65" s="159"/>
      <c r="CB65" s="159"/>
      <c r="CC65" s="159"/>
    </row>
    <row r="66" spans="2:81" ht="29.25" customHeight="1">
      <c r="B66" s="471" t="s">
        <v>110</v>
      </c>
      <c r="C66" s="472"/>
      <c r="D66" s="76"/>
      <c r="E66" s="268"/>
      <c r="F66" s="220">
        <v>1</v>
      </c>
      <c r="G66" s="232">
        <f t="shared" si="5"/>
        <v>1</v>
      </c>
      <c r="H66" s="76"/>
      <c r="I66" s="76"/>
      <c r="J66" s="223"/>
      <c r="K66" s="223"/>
      <c r="L66" s="223"/>
      <c r="M66" s="233">
        <f t="shared" si="6"/>
        <v>0</v>
      </c>
      <c r="N66" s="170"/>
      <c r="O66" s="170"/>
      <c r="P66" s="170"/>
      <c r="R66" s="186"/>
      <c r="S66" s="186"/>
      <c r="T66" s="238"/>
      <c r="U66" s="238"/>
      <c r="V66" s="238"/>
      <c r="W66" s="162"/>
      <c r="X66" s="162"/>
      <c r="Y66" s="175"/>
      <c r="Z66" s="175"/>
      <c r="BF66" s="160"/>
      <c r="BG66" s="160"/>
      <c r="BH66" s="160"/>
      <c r="BI66" s="160"/>
      <c r="BJ66" s="160"/>
      <c r="BK66" s="160"/>
      <c r="BZ66" s="159"/>
      <c r="CA66" s="159"/>
      <c r="CB66" s="159"/>
      <c r="CC66" s="159"/>
    </row>
    <row r="67" spans="2:81" ht="42" customHeight="1">
      <c r="B67" s="471" t="s">
        <v>111</v>
      </c>
      <c r="C67" s="472"/>
      <c r="D67" s="76"/>
      <c r="E67" s="268"/>
      <c r="F67" s="220">
        <v>1</v>
      </c>
      <c r="G67" s="232">
        <f t="shared" si="5"/>
        <v>1</v>
      </c>
      <c r="H67" s="76"/>
      <c r="I67" s="76"/>
      <c r="J67" s="223"/>
      <c r="K67" s="223">
        <v>3</v>
      </c>
      <c r="L67" s="223"/>
      <c r="M67" s="233">
        <f t="shared" si="6"/>
        <v>3</v>
      </c>
      <c r="N67" s="523" t="s">
        <v>135</v>
      </c>
      <c r="O67" s="524"/>
      <c r="P67" s="524"/>
      <c r="Q67" s="524"/>
      <c r="R67" s="524"/>
      <c r="S67" s="161"/>
      <c r="T67" s="239"/>
      <c r="U67" s="239"/>
      <c r="V67" s="239"/>
      <c r="W67" s="175"/>
      <c r="X67" s="175"/>
      <c r="Y67" s="336"/>
      <c r="Z67" s="336"/>
      <c r="BF67" s="160"/>
      <c r="BG67" s="160"/>
      <c r="BH67" s="160"/>
      <c r="BI67" s="160"/>
      <c r="BJ67" s="160"/>
      <c r="BK67" s="160"/>
      <c r="BZ67" s="159"/>
      <c r="CA67" s="159"/>
      <c r="CB67" s="159"/>
      <c r="CC67" s="159"/>
    </row>
    <row r="68" spans="2:81" ht="33" customHeight="1">
      <c r="B68" s="184" t="s">
        <v>112</v>
      </c>
      <c r="C68" s="185"/>
      <c r="D68" s="76"/>
      <c r="E68" s="268"/>
      <c r="F68" s="220"/>
      <c r="G68" s="241">
        <f t="shared" si="5"/>
        <v>0</v>
      </c>
      <c r="H68" s="76"/>
      <c r="I68" s="76"/>
      <c r="J68" s="223">
        <v>1</v>
      </c>
      <c r="K68" s="223">
        <v>4</v>
      </c>
      <c r="L68" s="223"/>
      <c r="M68" s="233">
        <f t="shared" si="6"/>
        <v>5</v>
      </c>
      <c r="N68" s="523"/>
      <c r="O68" s="524"/>
      <c r="P68" s="524"/>
      <c r="Q68" s="524"/>
      <c r="R68" s="524"/>
      <c r="S68" s="175"/>
      <c r="T68" s="170"/>
      <c r="U68" s="170"/>
      <c r="V68" s="170"/>
      <c r="W68" s="170"/>
      <c r="X68" s="170"/>
      <c r="Y68" s="170"/>
      <c r="Z68" s="170"/>
      <c r="BF68" s="160"/>
      <c r="BG68" s="160"/>
      <c r="BH68" s="160"/>
      <c r="BI68" s="160"/>
      <c r="BJ68" s="160"/>
      <c r="BK68" s="160"/>
      <c r="BZ68" s="159"/>
      <c r="CA68" s="159"/>
      <c r="CB68" s="159"/>
      <c r="CC68" s="159"/>
    </row>
    <row r="69" spans="2:81" ht="33" customHeight="1">
      <c r="B69" s="240" t="s">
        <v>118</v>
      </c>
      <c r="C69" s="185"/>
      <c r="D69" s="76"/>
      <c r="E69" s="268">
        <v>3</v>
      </c>
      <c r="F69" s="220">
        <f>1</f>
        <v>1</v>
      </c>
      <c r="G69" s="241">
        <f t="shared" si="5"/>
        <v>4</v>
      </c>
      <c r="H69" s="76"/>
      <c r="I69" s="76"/>
      <c r="J69" s="223">
        <v>5</v>
      </c>
      <c r="K69" s="223">
        <v>8</v>
      </c>
      <c r="L69" s="223"/>
      <c r="M69" s="233">
        <f t="shared" si="6"/>
        <v>13</v>
      </c>
      <c r="N69" s="523"/>
      <c r="O69" s="524"/>
      <c r="P69" s="524"/>
      <c r="Q69" s="524"/>
      <c r="R69" s="524"/>
      <c r="S69" s="175"/>
      <c r="T69" s="170"/>
      <c r="U69" s="170"/>
      <c r="V69" s="170"/>
      <c r="W69" s="170"/>
      <c r="X69" s="170"/>
      <c r="Y69" s="170"/>
      <c r="Z69" s="170"/>
      <c r="BF69" s="160"/>
      <c r="BG69" s="160"/>
      <c r="BH69" s="160"/>
      <c r="BI69" s="160"/>
      <c r="BJ69" s="160"/>
      <c r="BK69" s="160"/>
      <c r="BZ69" s="159"/>
      <c r="CA69" s="159"/>
      <c r="CB69" s="159"/>
      <c r="CC69" s="159"/>
    </row>
    <row r="70" spans="2:81" ht="33" customHeight="1">
      <c r="B70" s="184" t="s">
        <v>130</v>
      </c>
      <c r="C70" s="185"/>
      <c r="D70" s="76"/>
      <c r="E70" s="268"/>
      <c r="F70" s="220">
        <v>1</v>
      </c>
      <c r="G70" s="241">
        <f t="shared" si="5"/>
        <v>1</v>
      </c>
      <c r="H70" s="76"/>
      <c r="I70" s="76"/>
      <c r="J70" s="223"/>
      <c r="K70" s="223">
        <v>1</v>
      </c>
      <c r="L70" s="223"/>
      <c r="M70" s="233">
        <f t="shared" si="6"/>
        <v>1</v>
      </c>
      <c r="N70" s="523"/>
      <c r="O70" s="524"/>
      <c r="P70" s="524"/>
      <c r="Q70" s="524"/>
      <c r="R70" s="524"/>
      <c r="S70" s="175"/>
      <c r="T70" s="170"/>
      <c r="U70" s="170"/>
      <c r="V70" s="170"/>
      <c r="W70" s="170"/>
      <c r="X70" s="170"/>
      <c r="Y70" s="170"/>
      <c r="Z70" s="170"/>
      <c r="BF70" s="160"/>
      <c r="BG70" s="160"/>
      <c r="BH70" s="160"/>
      <c r="BI70" s="160"/>
      <c r="BJ70" s="160"/>
      <c r="BK70" s="160"/>
      <c r="BZ70" s="159"/>
      <c r="CA70" s="159"/>
      <c r="CB70" s="159"/>
      <c r="CC70" s="159"/>
    </row>
    <row r="71" spans="2:81" ht="44.25" customHeight="1">
      <c r="B71" s="184" t="s">
        <v>116</v>
      </c>
      <c r="C71" s="185"/>
      <c r="D71" s="76"/>
      <c r="E71" s="268"/>
      <c r="F71" s="220"/>
      <c r="G71" s="241">
        <f t="shared" si="5"/>
        <v>0</v>
      </c>
      <c r="H71" s="76"/>
      <c r="I71" s="76"/>
      <c r="J71" s="223"/>
      <c r="K71" s="223">
        <v>13</v>
      </c>
      <c r="L71" s="223"/>
      <c r="M71" s="233">
        <f t="shared" si="6"/>
        <v>13</v>
      </c>
      <c r="N71" s="523"/>
      <c r="O71" s="524"/>
      <c r="P71" s="524"/>
      <c r="Q71" s="524"/>
      <c r="R71" s="524"/>
      <c r="S71" s="175"/>
      <c r="T71" s="170"/>
      <c r="U71" s="170"/>
      <c r="V71" s="170"/>
      <c r="W71" s="170"/>
      <c r="X71" s="170"/>
      <c r="Y71" s="170"/>
      <c r="Z71" s="170"/>
      <c r="BF71" s="160"/>
      <c r="BG71" s="160"/>
      <c r="BH71" s="160"/>
      <c r="BI71" s="160"/>
      <c r="BJ71" s="160"/>
      <c r="BK71" s="160"/>
      <c r="BZ71" s="159"/>
      <c r="CA71" s="159"/>
      <c r="CB71" s="159"/>
      <c r="CC71" s="159"/>
    </row>
    <row r="72" spans="2:81" ht="33" customHeight="1">
      <c r="B72" s="471"/>
      <c r="C72" s="472"/>
      <c r="D72" s="76"/>
      <c r="E72" s="268"/>
      <c r="F72" s="220"/>
      <c r="G72" s="241">
        <f t="shared" si="5"/>
        <v>0</v>
      </c>
      <c r="H72" s="76"/>
      <c r="I72" s="76"/>
      <c r="J72" s="223"/>
      <c r="K72" s="223">
        <v>4</v>
      </c>
      <c r="L72" s="223"/>
      <c r="M72" s="233">
        <f t="shared" si="6"/>
        <v>4</v>
      </c>
      <c r="N72" s="156"/>
      <c r="O72" s="170"/>
      <c r="P72" s="170"/>
      <c r="R72" s="175"/>
      <c r="S72" s="175"/>
      <c r="T72" s="170"/>
      <c r="U72" s="170"/>
      <c r="V72" s="170"/>
      <c r="W72" s="170"/>
      <c r="X72" s="170"/>
      <c r="Y72" s="170"/>
      <c r="Z72" s="170"/>
      <c r="BF72" s="160"/>
      <c r="BG72" s="160"/>
      <c r="BH72" s="160"/>
      <c r="BI72" s="160"/>
      <c r="BJ72" s="160"/>
      <c r="BK72" s="160"/>
      <c r="BZ72" s="159"/>
      <c r="CA72" s="159"/>
      <c r="CB72" s="159"/>
      <c r="CC72" s="159"/>
    </row>
    <row r="73" spans="2:81" ht="33" customHeight="1">
      <c r="B73" s="471"/>
      <c r="C73" s="472"/>
      <c r="D73" s="76"/>
      <c r="E73" s="268"/>
      <c r="F73" s="220"/>
      <c r="G73" s="241">
        <f t="shared" si="5"/>
        <v>0</v>
      </c>
      <c r="H73" s="76"/>
      <c r="I73" s="76"/>
      <c r="J73" s="223"/>
      <c r="K73" s="223">
        <v>1</v>
      </c>
      <c r="L73" s="223"/>
      <c r="M73" s="233">
        <f t="shared" si="6"/>
        <v>1</v>
      </c>
      <c r="N73" s="156"/>
      <c r="O73" s="170"/>
      <c r="P73" s="170"/>
      <c r="R73" s="175"/>
      <c r="S73" s="175"/>
      <c r="T73" s="170"/>
      <c r="U73" s="170"/>
      <c r="V73" s="170"/>
      <c r="W73" s="170"/>
      <c r="X73" s="170"/>
      <c r="Y73" s="170"/>
      <c r="Z73" s="170"/>
      <c r="BF73" s="160"/>
      <c r="BG73" s="160"/>
      <c r="BH73" s="160"/>
      <c r="BI73" s="160"/>
      <c r="BJ73" s="160"/>
      <c r="BK73" s="160"/>
      <c r="BZ73" s="159"/>
      <c r="CA73" s="159"/>
      <c r="CB73" s="159"/>
      <c r="CC73" s="159"/>
    </row>
    <row r="74" spans="2:81" ht="33" customHeight="1">
      <c r="B74" s="184" t="s">
        <v>105</v>
      </c>
      <c r="C74" s="185"/>
      <c r="D74" s="76"/>
      <c r="E74" s="268"/>
      <c r="F74" s="220">
        <v>3</v>
      </c>
      <c r="G74" s="241">
        <f t="shared" si="5"/>
        <v>3</v>
      </c>
      <c r="H74" s="76"/>
      <c r="I74" s="76"/>
      <c r="J74" s="223">
        <v>2</v>
      </c>
      <c r="K74" s="223"/>
      <c r="L74" s="223"/>
      <c r="M74" s="233">
        <f t="shared" si="6"/>
        <v>2</v>
      </c>
      <c r="N74" s="156"/>
      <c r="O74" s="170"/>
      <c r="P74" s="170"/>
      <c r="R74" s="175"/>
      <c r="S74" s="175"/>
      <c r="T74" s="170"/>
      <c r="U74" s="170"/>
      <c r="V74" s="170"/>
      <c r="W74" s="170"/>
      <c r="X74" s="170"/>
      <c r="Y74" s="170"/>
      <c r="Z74" s="170"/>
      <c r="BF74" s="160"/>
      <c r="BG74" s="160"/>
      <c r="BH74" s="160"/>
      <c r="BI74" s="160"/>
      <c r="BJ74" s="160"/>
      <c r="BK74" s="160"/>
      <c r="BZ74" s="159"/>
      <c r="CA74" s="159"/>
      <c r="CB74" s="159"/>
      <c r="CC74" s="159"/>
    </row>
    <row r="75" spans="2:16" ht="33" customHeight="1">
      <c r="B75" s="350" t="s">
        <v>55</v>
      </c>
      <c r="C75" s="470"/>
      <c r="D75" s="75">
        <f aca="true" t="shared" si="7" ref="D75:I75">SUM(D55:D67)</f>
        <v>0</v>
      </c>
      <c r="E75" s="267">
        <f>SUM(E55:E74)</f>
        <v>6</v>
      </c>
      <c r="F75" s="219">
        <f>SUM(F55:F74)</f>
        <v>48</v>
      </c>
      <c r="G75" s="210">
        <f>SUM(G55:G74)</f>
        <v>54</v>
      </c>
      <c r="H75" s="135">
        <f t="shared" si="7"/>
        <v>0</v>
      </c>
      <c r="I75" s="135">
        <f t="shared" si="7"/>
        <v>0</v>
      </c>
      <c r="J75" s="246">
        <f>SUM(J55:J74)</f>
        <v>102</v>
      </c>
      <c r="K75" s="224">
        <f>SUM(K55:K74)</f>
        <v>154</v>
      </c>
      <c r="L75" s="224">
        <f>SUM(L55:L74)</f>
        <v>0</v>
      </c>
      <c r="M75" s="232">
        <f>SUM(M55:M74)</f>
        <v>256</v>
      </c>
      <c r="N75" s="156"/>
      <c r="O75" s="170"/>
      <c r="P75" s="170"/>
    </row>
    <row r="76" spans="5:12" ht="69" customHeight="1">
      <c r="E76" s="242"/>
      <c r="F76" s="520" t="s">
        <v>133</v>
      </c>
      <c r="G76" s="208"/>
      <c r="J76" s="522" t="s">
        <v>134</v>
      </c>
      <c r="K76" s="522"/>
      <c r="L76" s="522"/>
    </row>
    <row r="77" spans="2:81" s="99" customFormat="1" ht="33.75" customHeight="1">
      <c r="B77" s="161"/>
      <c r="C77" s="161"/>
      <c r="D77" s="34"/>
      <c r="F77" s="521"/>
      <c r="J77" s="522"/>
      <c r="K77" s="522"/>
      <c r="L77" s="522"/>
      <c r="R77" s="34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</row>
    <row r="78" spans="2:81" s="99" customFormat="1" ht="15" customHeight="1">
      <c r="B78" s="161"/>
      <c r="C78" s="161"/>
      <c r="D78" s="34"/>
      <c r="F78" s="521"/>
      <c r="J78" s="522"/>
      <c r="K78" s="522"/>
      <c r="L78" s="522"/>
      <c r="R78" s="34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</row>
    <row r="79" spans="2:81" s="99" customFormat="1" ht="15" customHeight="1">
      <c r="B79" s="161"/>
      <c r="C79" s="161"/>
      <c r="D79" s="34"/>
      <c r="F79" s="521"/>
      <c r="J79" s="522"/>
      <c r="K79" s="522"/>
      <c r="L79" s="522"/>
      <c r="R79" s="34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</row>
    <row r="80" spans="2:81" s="99" customFormat="1" ht="15" customHeight="1">
      <c r="B80" s="161"/>
      <c r="C80" s="161"/>
      <c r="D80" s="34"/>
      <c r="F80" s="521"/>
      <c r="J80" s="522"/>
      <c r="K80" s="522"/>
      <c r="L80" s="522"/>
      <c r="R80" s="34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</row>
    <row r="81" spans="2:81" s="99" customFormat="1" ht="15" customHeight="1">
      <c r="B81" s="161"/>
      <c r="C81" s="161"/>
      <c r="D81" s="34"/>
      <c r="F81" s="521"/>
      <c r="J81" s="522"/>
      <c r="K81" s="522"/>
      <c r="L81" s="522"/>
      <c r="R81" s="34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</row>
    <row r="82" spans="6:12" ht="15" customHeight="1">
      <c r="F82" s="521"/>
      <c r="J82" s="522"/>
      <c r="K82" s="522"/>
      <c r="L82" s="522"/>
    </row>
    <row r="83" spans="6:12" ht="15" customHeight="1">
      <c r="F83" s="521"/>
      <c r="J83" s="522"/>
      <c r="K83" s="522"/>
      <c r="L83" s="522"/>
    </row>
    <row r="84" spans="6:12" ht="15" customHeight="1">
      <c r="F84" s="521"/>
      <c r="J84" s="522"/>
      <c r="K84" s="522"/>
      <c r="L84" s="522"/>
    </row>
    <row r="85" spans="6:12" ht="15" customHeight="1">
      <c r="F85" s="521"/>
      <c r="J85" s="522"/>
      <c r="K85" s="522"/>
      <c r="L85" s="522"/>
    </row>
    <row r="86" spans="6:12" ht="15" customHeight="1">
      <c r="F86" s="521"/>
      <c r="J86" s="522"/>
      <c r="K86" s="522"/>
      <c r="L86" s="522"/>
    </row>
    <row r="87" spans="6:12" ht="15" customHeight="1">
      <c r="F87" s="521"/>
      <c r="J87" s="522"/>
      <c r="K87" s="522"/>
      <c r="L87" s="522"/>
    </row>
    <row r="88" spans="6:12" ht="15" customHeight="1">
      <c r="F88" s="521"/>
      <c r="J88" s="522"/>
      <c r="K88" s="522"/>
      <c r="L88" s="522"/>
    </row>
    <row r="89" spans="6:12" ht="15" customHeight="1">
      <c r="F89" s="521"/>
      <c r="J89" s="522"/>
      <c r="K89" s="522"/>
      <c r="L89" s="522"/>
    </row>
    <row r="90" spans="6:12" ht="15" customHeight="1">
      <c r="F90" s="521"/>
      <c r="J90" s="522"/>
      <c r="K90" s="522"/>
      <c r="L90" s="522"/>
    </row>
    <row r="91" spans="6:12" ht="15">
      <c r="F91" s="521"/>
      <c r="J91" s="522"/>
      <c r="K91" s="522"/>
      <c r="L91" s="522"/>
    </row>
    <row r="92" spans="10:12" ht="15">
      <c r="J92" s="522"/>
      <c r="K92" s="522"/>
      <c r="L92" s="522"/>
    </row>
  </sheetData>
  <sheetProtection/>
  <mergeCells count="252">
    <mergeCell ref="BJ6:BJ7"/>
    <mergeCell ref="BK6:BK7"/>
    <mergeCell ref="AX7:AY7"/>
    <mergeCell ref="BC6:BC7"/>
    <mergeCell ref="BE7:BF7"/>
    <mergeCell ref="R6:R7"/>
    <mergeCell ref="S6:S7"/>
    <mergeCell ref="AH6:AH7"/>
    <mergeCell ref="AJ6:AM6"/>
    <mergeCell ref="AN6:AN7"/>
    <mergeCell ref="T7:U7"/>
    <mergeCell ref="AA7:AB7"/>
    <mergeCell ref="AI7:AJ7"/>
    <mergeCell ref="AP7:AQ7"/>
    <mergeCell ref="AF6:AF7"/>
    <mergeCell ref="AG6:AG7"/>
    <mergeCell ref="T6:X6"/>
    <mergeCell ref="D1:BK1"/>
    <mergeCell ref="A4:A7"/>
    <mergeCell ref="B4:B7"/>
    <mergeCell ref="C4:C7"/>
    <mergeCell ref="D4:AG4"/>
    <mergeCell ref="AH4:BK4"/>
    <mergeCell ref="D5:R5"/>
    <mergeCell ref="S5:AG5"/>
    <mergeCell ref="AH5:AV5"/>
    <mergeCell ref="AW5:BK5"/>
    <mergeCell ref="D6:D7"/>
    <mergeCell ref="E6:I6"/>
    <mergeCell ref="J6:J7"/>
    <mergeCell ref="K6:K7"/>
    <mergeCell ref="L6:P6"/>
    <mergeCell ref="Q6:Q7"/>
    <mergeCell ref="E7:F7"/>
    <mergeCell ref="L7:M7"/>
    <mergeCell ref="BE6:BI6"/>
    <mergeCell ref="Y6:Y7"/>
    <mergeCell ref="Z6:Z7"/>
    <mergeCell ref="AA6:AE6"/>
    <mergeCell ref="AP6:AT6"/>
    <mergeCell ref="AU6:AU7"/>
    <mergeCell ref="AV6:AV7"/>
    <mergeCell ref="AW6:AW7"/>
    <mergeCell ref="AX6:BB6"/>
    <mergeCell ref="AO6:AO7"/>
    <mergeCell ref="E8:F8"/>
    <mergeCell ref="L8:M8"/>
    <mergeCell ref="T8:U8"/>
    <mergeCell ref="AA8:AB8"/>
    <mergeCell ref="AI8:AJ8"/>
    <mergeCell ref="AP8:AQ8"/>
    <mergeCell ref="AX8:AY8"/>
    <mergeCell ref="BE8:BF8"/>
    <mergeCell ref="BD6:BD7"/>
    <mergeCell ref="AA14:AE14"/>
    <mergeCell ref="AF14:AF15"/>
    <mergeCell ref="AG14:AG15"/>
    <mergeCell ref="AH14:AH15"/>
    <mergeCell ref="AW13:BK13"/>
    <mergeCell ref="AA9:AB9"/>
    <mergeCell ref="AI9:AJ9"/>
    <mergeCell ref="D14:D15"/>
    <mergeCell ref="E14:I14"/>
    <mergeCell ref="J14:J15"/>
    <mergeCell ref="E9:F9"/>
    <mergeCell ref="L9:M9"/>
    <mergeCell ref="T9:U9"/>
    <mergeCell ref="AP9:AQ9"/>
    <mergeCell ref="AX9:AY9"/>
    <mergeCell ref="BE9:BF9"/>
    <mergeCell ref="A12:A15"/>
    <mergeCell ref="B12:B15"/>
    <mergeCell ref="C12:C15"/>
    <mergeCell ref="D12:AG12"/>
    <mergeCell ref="AH12:BK12"/>
    <mergeCell ref="D13:R13"/>
    <mergeCell ref="S13:AG13"/>
    <mergeCell ref="AH13:AV13"/>
    <mergeCell ref="AW14:AW15"/>
    <mergeCell ref="AX14:BB14"/>
    <mergeCell ref="BC14:BC15"/>
    <mergeCell ref="BD14:BD15"/>
    <mergeCell ref="BE14:BI14"/>
    <mergeCell ref="AO14:AO15"/>
    <mergeCell ref="AP14:AT14"/>
    <mergeCell ref="AI14:AM14"/>
    <mergeCell ref="AN14:AN15"/>
    <mergeCell ref="BJ14:BJ15"/>
    <mergeCell ref="BK14:BK15"/>
    <mergeCell ref="A20:A23"/>
    <mergeCell ref="B20:B23"/>
    <mergeCell ref="C20:C23"/>
    <mergeCell ref="D20:R20"/>
    <mergeCell ref="S20:AG20"/>
    <mergeCell ref="AH20:BK20"/>
    <mergeCell ref="D21:R21"/>
    <mergeCell ref="S21:AG21"/>
    <mergeCell ref="AH21:AV21"/>
    <mergeCell ref="K14:K15"/>
    <mergeCell ref="L14:P14"/>
    <mergeCell ref="Q14:Q15"/>
    <mergeCell ref="R14:R15"/>
    <mergeCell ref="S14:S15"/>
    <mergeCell ref="T14:X14"/>
    <mergeCell ref="AU14:AU15"/>
    <mergeCell ref="AV14:AV15"/>
    <mergeCell ref="Y14:Y15"/>
    <mergeCell ref="AU22:AU23"/>
    <mergeCell ref="AV22:AV23"/>
    <mergeCell ref="Y22:Y23"/>
    <mergeCell ref="Z22:Z23"/>
    <mergeCell ref="AA22:AE22"/>
    <mergeCell ref="AF22:AF23"/>
    <mergeCell ref="Q22:Q23"/>
    <mergeCell ref="R22:R23"/>
    <mergeCell ref="S22:S23"/>
    <mergeCell ref="T22:X22"/>
    <mergeCell ref="AO22:AO23"/>
    <mergeCell ref="AP22:AR22"/>
    <mergeCell ref="AH22:AH23"/>
    <mergeCell ref="Z14:Z15"/>
    <mergeCell ref="AW21:BK21"/>
    <mergeCell ref="D22:D23"/>
    <mergeCell ref="E22:I22"/>
    <mergeCell ref="J22:J23"/>
    <mergeCell ref="K22:K23"/>
    <mergeCell ref="L22:P22"/>
    <mergeCell ref="AI22:AK22"/>
    <mergeCell ref="AN22:AN23"/>
    <mergeCell ref="AG22:AG23"/>
    <mergeCell ref="AW22:AW23"/>
    <mergeCell ref="AX22:AZ22"/>
    <mergeCell ref="BC22:BC23"/>
    <mergeCell ref="BD22:BD23"/>
    <mergeCell ref="BE22:BG22"/>
    <mergeCell ref="BJ22:BJ23"/>
    <mergeCell ref="BK22:BK23"/>
    <mergeCell ref="B29:M29"/>
    <mergeCell ref="Q29:R29"/>
    <mergeCell ref="AA29:AF29"/>
    <mergeCell ref="AJ29:AK30"/>
    <mergeCell ref="AL29:AL30"/>
    <mergeCell ref="AM29:AM30"/>
    <mergeCell ref="AQ29:AR29"/>
    <mergeCell ref="B30:C31"/>
    <mergeCell ref="D30:H30"/>
    <mergeCell ref="AJ34:AK34"/>
    <mergeCell ref="Q35:Q40"/>
    <mergeCell ref="AJ35:AK35"/>
    <mergeCell ref="B36:C36"/>
    <mergeCell ref="AQ30:AR30"/>
    <mergeCell ref="Q31:R31"/>
    <mergeCell ref="AJ31:AK31"/>
    <mergeCell ref="AQ31:AR31"/>
    <mergeCell ref="I30:M30"/>
    <mergeCell ref="Q30:R30"/>
    <mergeCell ref="B42:C42"/>
    <mergeCell ref="Q42:R42"/>
    <mergeCell ref="F34:F35"/>
    <mergeCell ref="G34:G35"/>
    <mergeCell ref="H34:H35"/>
    <mergeCell ref="B32:C32"/>
    <mergeCell ref="Q32:R32"/>
    <mergeCell ref="B34:C35"/>
    <mergeCell ref="D34:D35"/>
    <mergeCell ref="E34:E35"/>
    <mergeCell ref="AO32:AO33"/>
    <mergeCell ref="B33:C33"/>
    <mergeCell ref="Q33:R33"/>
    <mergeCell ref="B41:C41"/>
    <mergeCell ref="Q41:R41"/>
    <mergeCell ref="AJ32:AK33"/>
    <mergeCell ref="AN32:AN33"/>
    <mergeCell ref="Q34:R34"/>
    <mergeCell ref="AJ36:AK36"/>
    <mergeCell ref="B37:C37"/>
    <mergeCell ref="B38:C38"/>
    <mergeCell ref="B39:C39"/>
    <mergeCell ref="B40:C40"/>
    <mergeCell ref="I34:I35"/>
    <mergeCell ref="J34:J35"/>
    <mergeCell ref="K34:K35"/>
    <mergeCell ref="AJ46:AK46"/>
    <mergeCell ref="B47:C47"/>
    <mergeCell ref="B48:C48"/>
    <mergeCell ref="AJ48:AK48"/>
    <mergeCell ref="L34:L35"/>
    <mergeCell ref="M34:M35"/>
    <mergeCell ref="Q45:R45"/>
    <mergeCell ref="Y45:Z45"/>
    <mergeCell ref="AA45:AB45"/>
    <mergeCell ref="AJ45:AK45"/>
    <mergeCell ref="AJ43:AK43"/>
    <mergeCell ref="B44:C44"/>
    <mergeCell ref="Q44:R44"/>
    <mergeCell ref="AJ44:AK44"/>
    <mergeCell ref="B45:C45"/>
    <mergeCell ref="B43:C43"/>
    <mergeCell ref="Q43:R43"/>
    <mergeCell ref="D50:D51"/>
    <mergeCell ref="L51:T51"/>
    <mergeCell ref="B52:M52"/>
    <mergeCell ref="R52:W52"/>
    <mergeCell ref="J50:K51"/>
    <mergeCell ref="B46:C46"/>
    <mergeCell ref="B49:C49"/>
    <mergeCell ref="B53:C54"/>
    <mergeCell ref="D53:G53"/>
    <mergeCell ref="H53:M53"/>
    <mergeCell ref="R53:S53"/>
    <mergeCell ref="R54:S54"/>
    <mergeCell ref="Y54:Z54"/>
    <mergeCell ref="B55:C55"/>
    <mergeCell ref="R55:S55"/>
    <mergeCell ref="Y55:Z55"/>
    <mergeCell ref="B56:C56"/>
    <mergeCell ref="R56:S56"/>
    <mergeCell ref="Y56:Z56"/>
    <mergeCell ref="B57:C57"/>
    <mergeCell ref="R57:S57"/>
    <mergeCell ref="Y57:Z57"/>
    <mergeCell ref="B58:C58"/>
    <mergeCell ref="R58:S58"/>
    <mergeCell ref="Y58:Z58"/>
    <mergeCell ref="B59:C59"/>
    <mergeCell ref="R59:S59"/>
    <mergeCell ref="Y59:Z59"/>
    <mergeCell ref="B60:C60"/>
    <mergeCell ref="R60:S60"/>
    <mergeCell ref="Y60:Z60"/>
    <mergeCell ref="B61:C61"/>
    <mergeCell ref="R61:S61"/>
    <mergeCell ref="Y61:Z61"/>
    <mergeCell ref="B62:C62"/>
    <mergeCell ref="R62:S62"/>
    <mergeCell ref="Y62:Z62"/>
    <mergeCell ref="Y67:Z67"/>
    <mergeCell ref="B63:C63"/>
    <mergeCell ref="R63:S63"/>
    <mergeCell ref="Y63:Z63"/>
    <mergeCell ref="B64:C64"/>
    <mergeCell ref="R64:S64"/>
    <mergeCell ref="Y64:Z64"/>
    <mergeCell ref="F76:F91"/>
    <mergeCell ref="J76:L92"/>
    <mergeCell ref="N67:R71"/>
    <mergeCell ref="B75:C75"/>
    <mergeCell ref="R65:S65"/>
    <mergeCell ref="B66:C66"/>
    <mergeCell ref="B67:C67"/>
    <mergeCell ref="B72:C72"/>
    <mergeCell ref="B73:C73"/>
  </mergeCells>
  <printOptions/>
  <pageMargins left="0.7480314960629921" right="0.7480314960629921" top="0.7480314960629921" bottom="0.7480314960629921" header="0.31496062992125984" footer="0.31496062992125984"/>
  <pageSetup horizontalDpi="600" verticalDpi="600" orientation="landscape" paperSize="5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3"/>
  <sheetViews>
    <sheetView tabSelected="1" zoomScale="60" zoomScaleNormal="60" workbookViewId="0" topLeftCell="A1">
      <selection activeCell="AU16" sqref="AU16"/>
    </sheetView>
  </sheetViews>
  <sheetFormatPr defaultColWidth="11.421875" defaultRowHeight="15"/>
  <cols>
    <col min="1" max="1" width="12.28125" style="159" customWidth="1"/>
    <col min="2" max="2" width="42.57421875" style="160" customWidth="1"/>
    <col min="3" max="3" width="11.8515625" style="160" customWidth="1"/>
    <col min="4" max="4" width="13.140625" style="33" customWidth="1"/>
    <col min="5" max="5" width="13.140625" style="159" customWidth="1"/>
    <col min="6" max="6" width="10.28125" style="159" customWidth="1"/>
    <col min="7" max="7" width="14.421875" style="159" customWidth="1"/>
    <col min="8" max="8" width="12.00390625" style="159" customWidth="1"/>
    <col min="9" max="9" width="13.00390625" style="159" customWidth="1"/>
    <col min="10" max="10" width="9.7109375" style="33" customWidth="1"/>
    <col min="11" max="11" width="15.421875" style="159" customWidth="1"/>
    <col min="12" max="12" width="10.28125" style="159" customWidth="1"/>
    <col min="13" max="13" width="15.140625" style="159" customWidth="1"/>
    <col min="14" max="16" width="12.28125" style="159" customWidth="1"/>
    <col min="17" max="17" width="11.57421875" style="159" customWidth="1"/>
    <col min="18" max="18" width="10.28125" style="33" customWidth="1"/>
    <col min="19" max="19" width="11.57421875" style="159" customWidth="1"/>
    <col min="20" max="20" width="9.7109375" style="159" customWidth="1"/>
    <col min="21" max="21" width="9.57421875" style="159" customWidth="1"/>
    <col min="22" max="22" width="15.57421875" style="159" customWidth="1"/>
    <col min="23" max="23" width="18.7109375" style="159" customWidth="1"/>
    <col min="24" max="24" width="15.57421875" style="159" customWidth="1"/>
    <col min="25" max="25" width="11.8515625" style="159" customWidth="1"/>
    <col min="26" max="26" width="10.421875" style="159" customWidth="1"/>
    <col min="27" max="27" width="12.57421875" style="159" customWidth="1"/>
    <col min="28" max="28" width="9.28125" style="159" customWidth="1"/>
    <col min="29" max="31" width="11.421875" style="159" customWidth="1"/>
    <col min="32" max="32" width="11.7109375" style="159" customWidth="1"/>
    <col min="33" max="33" width="12.140625" style="159" customWidth="1"/>
    <col min="34" max="34" width="10.8515625" style="159" customWidth="1"/>
    <col min="35" max="35" width="12.140625" style="159" customWidth="1"/>
    <col min="36" max="36" width="9.28125" style="159" customWidth="1"/>
    <col min="37" max="39" width="8.57421875" style="159" customWidth="1"/>
    <col min="40" max="40" width="10.421875" style="159" customWidth="1"/>
    <col min="41" max="41" width="12.7109375" style="159" customWidth="1"/>
    <col min="42" max="42" width="7.8515625" style="159" customWidth="1"/>
    <col min="43" max="43" width="7.7109375" style="159" customWidth="1"/>
    <col min="44" max="46" width="8.57421875" style="159" customWidth="1"/>
    <col min="47" max="47" width="10.421875" style="159" customWidth="1"/>
    <col min="48" max="48" width="11.421875" style="159" customWidth="1"/>
    <col min="49" max="49" width="10.7109375" style="159" customWidth="1"/>
    <col min="50" max="50" width="7.140625" style="159" customWidth="1"/>
    <col min="51" max="51" width="7.7109375" style="159" customWidth="1"/>
    <col min="52" max="54" width="8.421875" style="159" customWidth="1"/>
    <col min="55" max="55" width="10.140625" style="159" customWidth="1"/>
    <col min="56" max="56" width="10.00390625" style="159" customWidth="1"/>
    <col min="57" max="58" width="8.421875" style="159" customWidth="1"/>
    <col min="59" max="61" width="7.8515625" style="159" customWidth="1"/>
    <col min="62" max="62" width="10.00390625" style="159" customWidth="1"/>
    <col min="63" max="63" width="11.421875" style="159" customWidth="1"/>
    <col min="64" max="81" width="11.421875" style="160" customWidth="1"/>
    <col min="82" max="16384" width="11.421875" style="159" customWidth="1"/>
  </cols>
  <sheetData>
    <row r="1" spans="4:63" ht="81.75" customHeight="1" thickBot="1">
      <c r="D1" s="535" t="s">
        <v>140</v>
      </c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</row>
    <row r="2" spans="1:63" ht="30.75" customHeight="1" thickTop="1">
      <c r="A2" s="69" t="s">
        <v>87</v>
      </c>
      <c r="B2" s="89"/>
      <c r="C2" s="89"/>
      <c r="D2" s="1"/>
      <c r="E2" s="89"/>
      <c r="F2" s="89"/>
      <c r="G2" s="89"/>
      <c r="H2" s="89"/>
      <c r="I2" s="89"/>
      <c r="J2" s="1"/>
      <c r="K2" s="89"/>
      <c r="L2" s="89"/>
      <c r="M2" s="89"/>
      <c r="N2" s="89"/>
      <c r="O2" s="89"/>
      <c r="P2" s="89"/>
      <c r="Q2" s="89"/>
      <c r="R2" s="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13"/>
    </row>
    <row r="3" spans="1:63" ht="15.75" customHeight="1" thickBot="1">
      <c r="A3" s="4"/>
      <c r="B3" s="90"/>
      <c r="C3" s="90"/>
      <c r="D3" s="2"/>
      <c r="E3" s="90"/>
      <c r="F3" s="90"/>
      <c r="G3" s="90"/>
      <c r="H3" s="90"/>
      <c r="I3" s="90"/>
      <c r="J3" s="2"/>
      <c r="K3" s="90"/>
      <c r="L3" s="90"/>
      <c r="M3" s="90"/>
      <c r="N3" s="90"/>
      <c r="O3" s="90"/>
      <c r="P3" s="90"/>
      <c r="Q3" s="90"/>
      <c r="R3" s="2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15"/>
    </row>
    <row r="4" spans="1:63" ht="20.25" customHeight="1" thickBot="1" thickTop="1">
      <c r="A4" s="357" t="s">
        <v>9</v>
      </c>
      <c r="B4" s="357" t="s">
        <v>44</v>
      </c>
      <c r="C4" s="357" t="s">
        <v>8</v>
      </c>
      <c r="D4" s="412" t="s">
        <v>4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4"/>
      <c r="AG4" s="404"/>
      <c r="AH4" s="402" t="s">
        <v>10</v>
      </c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3"/>
      <c r="BF4" s="403"/>
      <c r="BG4" s="403"/>
      <c r="BH4" s="403"/>
      <c r="BI4" s="403"/>
      <c r="BJ4" s="404"/>
      <c r="BK4" s="405"/>
    </row>
    <row r="5" spans="1:63" ht="15" customHeight="1" thickTop="1">
      <c r="A5" s="357"/>
      <c r="B5" s="358"/>
      <c r="C5" s="358"/>
      <c r="D5" s="379" t="s">
        <v>80</v>
      </c>
      <c r="E5" s="380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440" t="s">
        <v>82</v>
      </c>
      <c r="T5" s="380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465" t="s">
        <v>80</v>
      </c>
      <c r="AI5" s="466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8"/>
      <c r="AW5" s="440" t="s">
        <v>83</v>
      </c>
      <c r="AX5" s="380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441"/>
    </row>
    <row r="6" spans="1:63" ht="15">
      <c r="A6" s="358"/>
      <c r="B6" s="358"/>
      <c r="C6" s="358"/>
      <c r="D6" s="348" t="s">
        <v>1</v>
      </c>
      <c r="E6" s="458" t="s">
        <v>7</v>
      </c>
      <c r="F6" s="458"/>
      <c r="G6" s="458"/>
      <c r="H6" s="458"/>
      <c r="I6" s="458"/>
      <c r="J6" s="348" t="s">
        <v>0</v>
      </c>
      <c r="K6" s="348" t="s">
        <v>2</v>
      </c>
      <c r="L6" s="417" t="s">
        <v>7</v>
      </c>
      <c r="M6" s="418"/>
      <c r="N6" s="418"/>
      <c r="O6" s="418"/>
      <c r="P6" s="419"/>
      <c r="Q6" s="348" t="s">
        <v>0</v>
      </c>
      <c r="R6" s="407" t="s">
        <v>3</v>
      </c>
      <c r="S6" s="383" t="s">
        <v>1</v>
      </c>
      <c r="T6" s="414" t="s">
        <v>7</v>
      </c>
      <c r="U6" s="415"/>
      <c r="V6" s="415"/>
      <c r="W6" s="415"/>
      <c r="X6" s="416"/>
      <c r="Y6" s="348" t="s">
        <v>0</v>
      </c>
      <c r="Z6" s="348" t="s">
        <v>2</v>
      </c>
      <c r="AA6" s="417" t="s">
        <v>7</v>
      </c>
      <c r="AB6" s="418"/>
      <c r="AC6" s="418"/>
      <c r="AD6" s="418"/>
      <c r="AE6" s="419"/>
      <c r="AF6" s="348" t="s">
        <v>0</v>
      </c>
      <c r="AG6" s="425" t="s">
        <v>3</v>
      </c>
      <c r="AH6" s="459" t="s">
        <v>1</v>
      </c>
      <c r="AI6" s="249"/>
      <c r="AJ6" s="418" t="s">
        <v>7</v>
      </c>
      <c r="AK6" s="418"/>
      <c r="AL6" s="418"/>
      <c r="AM6" s="419"/>
      <c r="AN6" s="462" t="s">
        <v>0</v>
      </c>
      <c r="AO6" s="462" t="s">
        <v>2</v>
      </c>
      <c r="AP6" s="417" t="s">
        <v>7</v>
      </c>
      <c r="AQ6" s="418"/>
      <c r="AR6" s="418"/>
      <c r="AS6" s="418"/>
      <c r="AT6" s="419"/>
      <c r="AU6" s="462" t="s">
        <v>0</v>
      </c>
      <c r="AV6" s="461" t="s">
        <v>3</v>
      </c>
      <c r="AW6" s="383" t="s">
        <v>1</v>
      </c>
      <c r="AX6" s="417" t="s">
        <v>7</v>
      </c>
      <c r="AY6" s="418"/>
      <c r="AZ6" s="418"/>
      <c r="BA6" s="418"/>
      <c r="BB6" s="419"/>
      <c r="BC6" s="438" t="s">
        <v>0</v>
      </c>
      <c r="BD6" s="348" t="s">
        <v>2</v>
      </c>
      <c r="BE6" s="417" t="s">
        <v>7</v>
      </c>
      <c r="BF6" s="418"/>
      <c r="BG6" s="418"/>
      <c r="BH6" s="418"/>
      <c r="BI6" s="419"/>
      <c r="BJ6" s="348" t="s">
        <v>0</v>
      </c>
      <c r="BK6" s="348" t="s">
        <v>3</v>
      </c>
    </row>
    <row r="7" spans="1:63" ht="15">
      <c r="A7" s="359"/>
      <c r="B7" s="359"/>
      <c r="C7" s="359"/>
      <c r="D7" s="429"/>
      <c r="E7" s="410" t="s">
        <v>5</v>
      </c>
      <c r="F7" s="411"/>
      <c r="G7" s="251" t="s">
        <v>6</v>
      </c>
      <c r="H7" s="252" t="s">
        <v>100</v>
      </c>
      <c r="I7" s="252" t="s">
        <v>101</v>
      </c>
      <c r="J7" s="428"/>
      <c r="K7" s="429"/>
      <c r="L7" s="410" t="s">
        <v>5</v>
      </c>
      <c r="M7" s="411"/>
      <c r="N7" s="253" t="s">
        <v>6</v>
      </c>
      <c r="O7" s="252" t="s">
        <v>100</v>
      </c>
      <c r="P7" s="252" t="s">
        <v>101</v>
      </c>
      <c r="Q7" s="424"/>
      <c r="R7" s="408"/>
      <c r="S7" s="409"/>
      <c r="T7" s="430" t="s">
        <v>5</v>
      </c>
      <c r="U7" s="431"/>
      <c r="V7" s="251" t="s">
        <v>6</v>
      </c>
      <c r="W7" s="252" t="s">
        <v>100</v>
      </c>
      <c r="X7" s="252" t="s">
        <v>101</v>
      </c>
      <c r="Y7" s="424"/>
      <c r="Z7" s="429"/>
      <c r="AA7" s="410" t="s">
        <v>5</v>
      </c>
      <c r="AB7" s="411"/>
      <c r="AC7" s="251" t="s">
        <v>6</v>
      </c>
      <c r="AD7" s="252" t="s">
        <v>100</v>
      </c>
      <c r="AE7" s="252" t="s">
        <v>101</v>
      </c>
      <c r="AF7" s="424"/>
      <c r="AG7" s="426"/>
      <c r="AH7" s="460"/>
      <c r="AI7" s="410" t="s">
        <v>5</v>
      </c>
      <c r="AJ7" s="411"/>
      <c r="AK7" s="253" t="s">
        <v>6</v>
      </c>
      <c r="AL7" s="253" t="s">
        <v>100</v>
      </c>
      <c r="AM7" s="253" t="s">
        <v>101</v>
      </c>
      <c r="AN7" s="463"/>
      <c r="AO7" s="464"/>
      <c r="AP7" s="410" t="s">
        <v>5</v>
      </c>
      <c r="AQ7" s="411"/>
      <c r="AR7" s="253" t="s">
        <v>6</v>
      </c>
      <c r="AS7" s="252" t="s">
        <v>100</v>
      </c>
      <c r="AT7" s="252" t="s">
        <v>101</v>
      </c>
      <c r="AU7" s="463"/>
      <c r="AV7" s="407"/>
      <c r="AW7" s="496"/>
      <c r="AX7" s="410" t="s">
        <v>5</v>
      </c>
      <c r="AY7" s="411"/>
      <c r="AZ7" s="251" t="s">
        <v>6</v>
      </c>
      <c r="BA7" s="252" t="s">
        <v>100</v>
      </c>
      <c r="BB7" s="252" t="s">
        <v>101</v>
      </c>
      <c r="BC7" s="469"/>
      <c r="BD7" s="428"/>
      <c r="BE7" s="410" t="s">
        <v>5</v>
      </c>
      <c r="BF7" s="411"/>
      <c r="BG7" s="253" t="s">
        <v>6</v>
      </c>
      <c r="BH7" s="252" t="s">
        <v>100</v>
      </c>
      <c r="BI7" s="252" t="s">
        <v>101</v>
      </c>
      <c r="BJ7" s="424"/>
      <c r="BK7" s="424"/>
    </row>
    <row r="8" spans="1:255" s="276" customFormat="1" ht="55.5" customHeight="1">
      <c r="A8" s="271" t="s">
        <v>97</v>
      </c>
      <c r="B8" s="272" t="s">
        <v>98</v>
      </c>
      <c r="C8" s="273">
        <v>120</v>
      </c>
      <c r="D8" s="274">
        <v>3</v>
      </c>
      <c r="E8" s="537">
        <v>1</v>
      </c>
      <c r="F8" s="537"/>
      <c r="G8" s="297">
        <v>2</v>
      </c>
      <c r="H8" s="297">
        <v>0</v>
      </c>
      <c r="I8" s="297">
        <v>0</v>
      </c>
      <c r="J8" s="297">
        <f>SUM(E8:I8)</f>
        <v>3</v>
      </c>
      <c r="K8" s="297">
        <v>1</v>
      </c>
      <c r="L8" s="538">
        <v>0</v>
      </c>
      <c r="M8" s="538"/>
      <c r="N8" s="297">
        <v>1</v>
      </c>
      <c r="O8" s="297">
        <v>0</v>
      </c>
      <c r="P8" s="297">
        <v>0</v>
      </c>
      <c r="Q8" s="297">
        <f>SUM(L8:P8)</f>
        <v>1</v>
      </c>
      <c r="R8" s="297">
        <f>J8+Q8</f>
        <v>4</v>
      </c>
      <c r="S8" s="297">
        <v>12</v>
      </c>
      <c r="T8" s="539">
        <v>0</v>
      </c>
      <c r="U8" s="539"/>
      <c r="V8" s="298">
        <f>10+1</f>
        <v>11</v>
      </c>
      <c r="W8" s="298">
        <v>1</v>
      </c>
      <c r="X8" s="297">
        <v>0</v>
      </c>
      <c r="Y8" s="297">
        <f>SUM(T8:X8)</f>
        <v>12</v>
      </c>
      <c r="Z8" s="297">
        <v>1</v>
      </c>
      <c r="AA8" s="538">
        <v>1</v>
      </c>
      <c r="AB8" s="538"/>
      <c r="AC8" s="297">
        <v>0</v>
      </c>
      <c r="AD8" s="297">
        <v>0</v>
      </c>
      <c r="AE8" s="297">
        <v>0</v>
      </c>
      <c r="AF8" s="297">
        <f>SUM(AA8:AE8)</f>
        <v>1</v>
      </c>
      <c r="AG8" s="297">
        <f>Y8+AF8</f>
        <v>13</v>
      </c>
      <c r="AH8" s="297">
        <v>0</v>
      </c>
      <c r="AI8" s="538">
        <v>0</v>
      </c>
      <c r="AJ8" s="538"/>
      <c r="AK8" s="297">
        <v>0</v>
      </c>
      <c r="AL8" s="297">
        <v>0</v>
      </c>
      <c r="AM8" s="297">
        <v>0</v>
      </c>
      <c r="AN8" s="297">
        <f>SUM(AI8:AM8)</f>
        <v>0</v>
      </c>
      <c r="AO8" s="297">
        <v>0</v>
      </c>
      <c r="AP8" s="540">
        <v>0</v>
      </c>
      <c r="AQ8" s="541"/>
      <c r="AR8" s="297">
        <v>0</v>
      </c>
      <c r="AS8" s="297">
        <v>0</v>
      </c>
      <c r="AT8" s="297">
        <v>0</v>
      </c>
      <c r="AU8" s="297">
        <f>SUM(AP8:AT8)</f>
        <v>0</v>
      </c>
      <c r="AV8" s="297">
        <f>AN8+AU8</f>
        <v>0</v>
      </c>
      <c r="AW8" s="297">
        <v>1</v>
      </c>
      <c r="AX8" s="540">
        <v>0</v>
      </c>
      <c r="AY8" s="541"/>
      <c r="AZ8" s="298">
        <v>1</v>
      </c>
      <c r="BA8" s="297">
        <v>0</v>
      </c>
      <c r="BB8" s="297">
        <v>0</v>
      </c>
      <c r="BC8" s="297">
        <f>SUM(AX8:BB8)</f>
        <v>1</v>
      </c>
      <c r="BD8" s="297">
        <v>0</v>
      </c>
      <c r="BE8" s="538">
        <v>0</v>
      </c>
      <c r="BF8" s="538"/>
      <c r="BG8" s="297">
        <v>0</v>
      </c>
      <c r="BH8" s="297">
        <v>0</v>
      </c>
      <c r="BI8" s="297">
        <v>0</v>
      </c>
      <c r="BJ8" s="297">
        <f>SUM(BE8:BI8)</f>
        <v>0</v>
      </c>
      <c r="BK8" s="298">
        <f>BC8+BJ8</f>
        <v>1</v>
      </c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N8" s="275"/>
      <c r="FO8" s="275"/>
      <c r="FP8" s="275"/>
      <c r="FQ8" s="275"/>
      <c r="FR8" s="275"/>
      <c r="FS8" s="275"/>
      <c r="FT8" s="275"/>
      <c r="FU8" s="275"/>
      <c r="FV8" s="275"/>
      <c r="FW8" s="275"/>
      <c r="FX8" s="275"/>
      <c r="FY8" s="275"/>
      <c r="FZ8" s="275"/>
      <c r="GA8" s="275"/>
      <c r="GB8" s="275"/>
      <c r="GC8" s="275"/>
      <c r="GD8" s="275"/>
      <c r="GE8" s="275"/>
      <c r="GF8" s="275"/>
      <c r="GG8" s="275"/>
      <c r="GH8" s="275"/>
      <c r="GI8" s="275"/>
      <c r="GJ8" s="275"/>
      <c r="GK8" s="275"/>
      <c r="GL8" s="275"/>
      <c r="GM8" s="275"/>
      <c r="GN8" s="275"/>
      <c r="GO8" s="275"/>
      <c r="GP8" s="275"/>
      <c r="GQ8" s="275"/>
      <c r="GR8" s="275"/>
      <c r="GS8" s="275"/>
      <c r="GT8" s="275"/>
      <c r="GU8" s="275"/>
      <c r="GV8" s="275"/>
      <c r="GW8" s="275"/>
      <c r="GX8" s="275"/>
      <c r="GY8" s="275"/>
      <c r="GZ8" s="275"/>
      <c r="HA8" s="275"/>
      <c r="HB8" s="275"/>
      <c r="HC8" s="275"/>
      <c r="HD8" s="275"/>
      <c r="HE8" s="275"/>
      <c r="HF8" s="275"/>
      <c r="HG8" s="275"/>
      <c r="HH8" s="275"/>
      <c r="HI8" s="275"/>
      <c r="HJ8" s="275"/>
      <c r="HK8" s="275"/>
      <c r="HL8" s="275"/>
      <c r="HM8" s="275"/>
      <c r="HN8" s="275"/>
      <c r="HO8" s="275"/>
      <c r="HP8" s="275"/>
      <c r="HQ8" s="275"/>
      <c r="HR8" s="275"/>
      <c r="HS8" s="275"/>
      <c r="HT8" s="275"/>
      <c r="HU8" s="275"/>
      <c r="HV8" s="275"/>
      <c r="HW8" s="275"/>
      <c r="HX8" s="275"/>
      <c r="HY8" s="275"/>
      <c r="HZ8" s="275"/>
      <c r="IA8" s="275"/>
      <c r="IB8" s="275"/>
      <c r="IC8" s="275"/>
      <c r="ID8" s="275"/>
      <c r="IE8" s="275"/>
      <c r="IF8" s="275"/>
      <c r="IG8" s="275"/>
      <c r="IH8" s="275"/>
      <c r="II8" s="275"/>
      <c r="IJ8" s="275"/>
      <c r="IK8" s="275"/>
      <c r="IL8" s="275"/>
      <c r="IM8" s="275"/>
      <c r="IN8" s="275"/>
      <c r="IO8" s="275"/>
      <c r="IP8" s="275"/>
      <c r="IQ8" s="275"/>
      <c r="IR8" s="275"/>
      <c r="IS8" s="275"/>
      <c r="IT8" s="275"/>
      <c r="IU8" s="275"/>
    </row>
    <row r="9" spans="4:63" s="160" customFormat="1" ht="45" customHeight="1" thickBot="1">
      <c r="D9" s="97"/>
      <c r="E9" s="347"/>
      <c r="F9" s="347"/>
      <c r="J9" s="97"/>
      <c r="L9" s="347"/>
      <c r="M9" s="347"/>
      <c r="R9" s="97"/>
      <c r="T9" s="347"/>
      <c r="U9" s="347"/>
      <c r="AA9" s="347"/>
      <c r="AB9" s="347"/>
      <c r="AI9" s="347"/>
      <c r="AJ9" s="347"/>
      <c r="AP9" s="347"/>
      <c r="AQ9" s="347"/>
      <c r="AX9" s="347"/>
      <c r="AY9" s="347"/>
      <c r="BE9" s="347"/>
      <c r="BF9" s="347"/>
      <c r="BJ9" s="97"/>
      <c r="BK9" s="97"/>
    </row>
    <row r="10" spans="1:63" ht="25.5" customHeight="1" thickTop="1">
      <c r="A10" s="69" t="s">
        <v>81</v>
      </c>
      <c r="B10" s="70"/>
      <c r="C10" s="70"/>
      <c r="D10" s="71"/>
      <c r="E10" s="70"/>
      <c r="F10" s="89"/>
      <c r="G10" s="89"/>
      <c r="H10" s="89"/>
      <c r="I10" s="89"/>
      <c r="J10" s="1"/>
      <c r="K10" s="89"/>
      <c r="L10" s="89"/>
      <c r="M10" s="89"/>
      <c r="N10" s="89"/>
      <c r="O10" s="89"/>
      <c r="P10" s="89"/>
      <c r="Q10" s="89"/>
      <c r="R10" s="1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13"/>
    </row>
    <row r="11" spans="1:63" ht="15.75" customHeight="1" thickBot="1">
      <c r="A11" s="4"/>
      <c r="B11" s="90"/>
      <c r="C11" s="90"/>
      <c r="D11" s="2"/>
      <c r="E11" s="90"/>
      <c r="F11" s="90"/>
      <c r="G11" s="90"/>
      <c r="H11" s="90"/>
      <c r="I11" s="90"/>
      <c r="J11" s="2"/>
      <c r="K11" s="90"/>
      <c r="L11" s="90"/>
      <c r="M11" s="90"/>
      <c r="N11" s="90"/>
      <c r="O11" s="90"/>
      <c r="P11" s="90"/>
      <c r="Q11" s="90"/>
      <c r="R11" s="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15"/>
    </row>
    <row r="12" spans="1:63" ht="20.25" customHeight="1" thickBot="1" thickTop="1">
      <c r="A12" s="357" t="s">
        <v>9</v>
      </c>
      <c r="B12" s="357" t="s">
        <v>44</v>
      </c>
      <c r="C12" s="357" t="s">
        <v>8</v>
      </c>
      <c r="D12" s="412" t="s">
        <v>4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4"/>
      <c r="AG12" s="404"/>
      <c r="AH12" s="402" t="s">
        <v>10</v>
      </c>
      <c r="AI12" s="403"/>
      <c r="AJ12" s="403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405"/>
    </row>
    <row r="13" spans="1:63" ht="24" customHeight="1" thickTop="1">
      <c r="A13" s="357"/>
      <c r="B13" s="358"/>
      <c r="C13" s="358"/>
      <c r="D13" s="379" t="s">
        <v>84</v>
      </c>
      <c r="E13" s="380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2"/>
      <c r="S13" s="440" t="s">
        <v>82</v>
      </c>
      <c r="T13" s="380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451" t="s">
        <v>84</v>
      </c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452"/>
      <c r="AW13" s="440" t="s">
        <v>83</v>
      </c>
      <c r="AX13" s="380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441"/>
    </row>
    <row r="14" spans="1:63" ht="15">
      <c r="A14" s="358"/>
      <c r="B14" s="358"/>
      <c r="C14" s="358"/>
      <c r="D14" s="348" t="s">
        <v>1</v>
      </c>
      <c r="E14" s="417" t="s">
        <v>7</v>
      </c>
      <c r="F14" s="418"/>
      <c r="G14" s="418"/>
      <c r="H14" s="418"/>
      <c r="I14" s="419"/>
      <c r="J14" s="348" t="s">
        <v>0</v>
      </c>
      <c r="K14" s="348" t="s">
        <v>2</v>
      </c>
      <c r="L14" s="417" t="s">
        <v>7</v>
      </c>
      <c r="M14" s="418"/>
      <c r="N14" s="418"/>
      <c r="O14" s="418"/>
      <c r="P14" s="419"/>
      <c r="Q14" s="348" t="s">
        <v>0</v>
      </c>
      <c r="R14" s="407" t="s">
        <v>3</v>
      </c>
      <c r="S14" s="383" t="s">
        <v>1</v>
      </c>
      <c r="T14" s="417" t="s">
        <v>7</v>
      </c>
      <c r="U14" s="418"/>
      <c r="V14" s="418"/>
      <c r="W14" s="418"/>
      <c r="X14" s="419"/>
      <c r="Y14" s="348" t="s">
        <v>0</v>
      </c>
      <c r="Z14" s="348" t="s">
        <v>2</v>
      </c>
      <c r="AA14" s="417" t="s">
        <v>7</v>
      </c>
      <c r="AB14" s="418"/>
      <c r="AC14" s="418"/>
      <c r="AD14" s="418"/>
      <c r="AE14" s="419"/>
      <c r="AF14" s="348" t="s">
        <v>0</v>
      </c>
      <c r="AG14" s="425" t="s">
        <v>3</v>
      </c>
      <c r="AH14" s="455" t="s">
        <v>1</v>
      </c>
      <c r="AI14" s="417" t="s">
        <v>7</v>
      </c>
      <c r="AJ14" s="418"/>
      <c r="AK14" s="418"/>
      <c r="AL14" s="418"/>
      <c r="AM14" s="419"/>
      <c r="AN14" s="348" t="s">
        <v>0</v>
      </c>
      <c r="AO14" s="348" t="s">
        <v>2</v>
      </c>
      <c r="AP14" s="417" t="s">
        <v>7</v>
      </c>
      <c r="AQ14" s="418"/>
      <c r="AR14" s="418"/>
      <c r="AS14" s="418"/>
      <c r="AT14" s="419"/>
      <c r="AU14" s="348" t="s">
        <v>0</v>
      </c>
      <c r="AV14" s="407" t="s">
        <v>3</v>
      </c>
      <c r="AW14" s="383" t="s">
        <v>1</v>
      </c>
      <c r="AX14" s="417" t="s">
        <v>7</v>
      </c>
      <c r="AY14" s="418"/>
      <c r="AZ14" s="418"/>
      <c r="BA14" s="418"/>
      <c r="BB14" s="419"/>
      <c r="BC14" s="438" t="s">
        <v>0</v>
      </c>
      <c r="BD14" s="348" t="s">
        <v>2</v>
      </c>
      <c r="BE14" s="417" t="s">
        <v>7</v>
      </c>
      <c r="BF14" s="418"/>
      <c r="BG14" s="418"/>
      <c r="BH14" s="418"/>
      <c r="BI14" s="419"/>
      <c r="BJ14" s="348" t="s">
        <v>0</v>
      </c>
      <c r="BK14" s="348" t="s">
        <v>3</v>
      </c>
    </row>
    <row r="15" spans="1:63" ht="15">
      <c r="A15" s="359"/>
      <c r="B15" s="359"/>
      <c r="C15" s="359"/>
      <c r="D15" s="370"/>
      <c r="E15" s="250" t="s">
        <v>11</v>
      </c>
      <c r="F15" s="252" t="s">
        <v>5</v>
      </c>
      <c r="G15" s="252" t="s">
        <v>6</v>
      </c>
      <c r="H15" s="252" t="s">
        <v>100</v>
      </c>
      <c r="I15" s="252" t="s">
        <v>101</v>
      </c>
      <c r="J15" s="349"/>
      <c r="K15" s="370"/>
      <c r="L15" s="250" t="s">
        <v>11</v>
      </c>
      <c r="M15" s="252" t="s">
        <v>5</v>
      </c>
      <c r="N15" s="252" t="s">
        <v>6</v>
      </c>
      <c r="O15" s="252" t="s">
        <v>100</v>
      </c>
      <c r="P15" s="252" t="s">
        <v>101</v>
      </c>
      <c r="Q15" s="406"/>
      <c r="R15" s="423"/>
      <c r="S15" s="384"/>
      <c r="T15" s="250" t="s">
        <v>11</v>
      </c>
      <c r="U15" s="252" t="s">
        <v>5</v>
      </c>
      <c r="V15" s="252" t="s">
        <v>6</v>
      </c>
      <c r="W15" s="252" t="s">
        <v>100</v>
      </c>
      <c r="X15" s="252" t="s">
        <v>101</v>
      </c>
      <c r="Y15" s="406"/>
      <c r="Z15" s="370"/>
      <c r="AA15" s="250" t="s">
        <v>11</v>
      </c>
      <c r="AB15" s="252" t="s">
        <v>5</v>
      </c>
      <c r="AC15" s="252" t="s">
        <v>6</v>
      </c>
      <c r="AD15" s="252" t="s">
        <v>100</v>
      </c>
      <c r="AE15" s="252" t="s">
        <v>101</v>
      </c>
      <c r="AF15" s="406"/>
      <c r="AG15" s="457"/>
      <c r="AH15" s="456"/>
      <c r="AI15" s="247" t="s">
        <v>11</v>
      </c>
      <c r="AJ15" s="252" t="s">
        <v>5</v>
      </c>
      <c r="AK15" s="252" t="s">
        <v>6</v>
      </c>
      <c r="AL15" s="253" t="s">
        <v>100</v>
      </c>
      <c r="AM15" s="253" t="s">
        <v>101</v>
      </c>
      <c r="AN15" s="370"/>
      <c r="AO15" s="370"/>
      <c r="AP15" s="252" t="s">
        <v>11</v>
      </c>
      <c r="AQ15" s="252" t="s">
        <v>5</v>
      </c>
      <c r="AR15" s="252" t="s">
        <v>6</v>
      </c>
      <c r="AS15" s="252" t="s">
        <v>100</v>
      </c>
      <c r="AT15" s="252" t="s">
        <v>101</v>
      </c>
      <c r="AU15" s="370"/>
      <c r="AV15" s="453"/>
      <c r="AW15" s="454"/>
      <c r="AX15" s="26" t="s">
        <v>11</v>
      </c>
      <c r="AY15" s="254" t="s">
        <v>5</v>
      </c>
      <c r="AZ15" s="254" t="s">
        <v>6</v>
      </c>
      <c r="BA15" s="252" t="s">
        <v>100</v>
      </c>
      <c r="BB15" s="252" t="s">
        <v>101</v>
      </c>
      <c r="BC15" s="439"/>
      <c r="BD15" s="349"/>
      <c r="BE15" s="254" t="s">
        <v>11</v>
      </c>
      <c r="BF15" s="254" t="s">
        <v>5</v>
      </c>
      <c r="BG15" s="254" t="s">
        <v>6</v>
      </c>
      <c r="BH15" s="252" t="s">
        <v>100</v>
      </c>
      <c r="BI15" s="252" t="s">
        <v>101</v>
      </c>
      <c r="BJ15" s="406"/>
      <c r="BK15" s="406"/>
    </row>
    <row r="16" spans="1:81" s="276" customFormat="1" ht="63" customHeight="1">
      <c r="A16" s="271" t="s">
        <v>97</v>
      </c>
      <c r="B16" s="272" t="s">
        <v>98</v>
      </c>
      <c r="C16" s="273" t="s">
        <v>99</v>
      </c>
      <c r="D16" s="273">
        <v>57</v>
      </c>
      <c r="E16" s="298">
        <v>0</v>
      </c>
      <c r="F16" s="298">
        <v>1</v>
      </c>
      <c r="G16" s="298">
        <f>35+1</f>
        <v>36</v>
      </c>
      <c r="H16" s="298">
        <v>18</v>
      </c>
      <c r="I16" s="298">
        <v>2</v>
      </c>
      <c r="J16" s="298">
        <f>SUM(E16:I16)</f>
        <v>57</v>
      </c>
      <c r="K16" s="298">
        <v>1</v>
      </c>
      <c r="L16" s="298">
        <v>0</v>
      </c>
      <c r="M16" s="298">
        <v>0</v>
      </c>
      <c r="N16" s="298">
        <v>0</v>
      </c>
      <c r="O16" s="297">
        <v>1</v>
      </c>
      <c r="P16" s="297">
        <v>0</v>
      </c>
      <c r="Q16" s="297">
        <f>SUM(L16:P16)</f>
        <v>1</v>
      </c>
      <c r="R16" s="277">
        <f>J16+Q16</f>
        <v>58</v>
      </c>
      <c r="S16" s="297">
        <v>203</v>
      </c>
      <c r="T16" s="297">
        <v>0</v>
      </c>
      <c r="U16" s="298">
        <v>1</v>
      </c>
      <c r="V16" s="298">
        <f>76+1</f>
        <v>77</v>
      </c>
      <c r="W16" s="298">
        <v>125</v>
      </c>
      <c r="X16" s="298">
        <v>0</v>
      </c>
      <c r="Y16" s="298">
        <f>SUM(T16:X16)</f>
        <v>203</v>
      </c>
      <c r="Z16" s="298">
        <v>8</v>
      </c>
      <c r="AA16" s="298">
        <v>0</v>
      </c>
      <c r="AB16" s="298">
        <v>0</v>
      </c>
      <c r="AC16" s="298">
        <v>3</v>
      </c>
      <c r="AD16" s="278">
        <v>5</v>
      </c>
      <c r="AE16" s="278">
        <v>0</v>
      </c>
      <c r="AF16" s="279">
        <f>SUM(AA16:AE16)</f>
        <v>8</v>
      </c>
      <c r="AG16" s="279">
        <f>Y16+AF16</f>
        <v>211</v>
      </c>
      <c r="AH16" s="280">
        <v>5</v>
      </c>
      <c r="AI16" s="300">
        <v>0</v>
      </c>
      <c r="AJ16" s="298">
        <v>1</v>
      </c>
      <c r="AK16" s="298">
        <v>1</v>
      </c>
      <c r="AL16" s="298">
        <v>3</v>
      </c>
      <c r="AM16" s="298">
        <v>0</v>
      </c>
      <c r="AN16" s="298">
        <f>SUM(AI16:AM16)</f>
        <v>5</v>
      </c>
      <c r="AO16" s="298">
        <v>1</v>
      </c>
      <c r="AP16" s="298">
        <v>0</v>
      </c>
      <c r="AQ16" s="298">
        <v>0</v>
      </c>
      <c r="AR16" s="298">
        <v>0</v>
      </c>
      <c r="AS16" s="298">
        <v>1</v>
      </c>
      <c r="AT16" s="298">
        <v>0</v>
      </c>
      <c r="AU16" s="298">
        <f>SUM(AP16:AT16)</f>
        <v>1</v>
      </c>
      <c r="AV16" s="279">
        <f>AN16+AU16</f>
        <v>6</v>
      </c>
      <c r="AW16" s="281">
        <v>6</v>
      </c>
      <c r="AX16" s="300">
        <v>0</v>
      </c>
      <c r="AY16" s="298">
        <v>0</v>
      </c>
      <c r="AZ16" s="298">
        <v>2</v>
      </c>
      <c r="BA16" s="298">
        <v>4</v>
      </c>
      <c r="BB16" s="298">
        <v>0</v>
      </c>
      <c r="BC16" s="298">
        <f>SUM(AX16:BB16)</f>
        <v>6</v>
      </c>
      <c r="BD16" s="298">
        <v>0</v>
      </c>
      <c r="BE16" s="298">
        <v>0</v>
      </c>
      <c r="BF16" s="298">
        <v>0</v>
      </c>
      <c r="BG16" s="298">
        <v>0</v>
      </c>
      <c r="BH16" s="298">
        <v>0</v>
      </c>
      <c r="BI16" s="298">
        <v>0</v>
      </c>
      <c r="BJ16" s="297">
        <f>SUM(BE16:BI16)</f>
        <v>0</v>
      </c>
      <c r="BK16" s="297">
        <f>BC16+BJ16</f>
        <v>6</v>
      </c>
      <c r="BL16" s="282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</row>
    <row r="17" spans="4:18" s="160" customFormat="1" ht="44.25" customHeight="1" thickBot="1">
      <c r="D17" s="97"/>
      <c r="J17" s="97"/>
      <c r="R17" s="97"/>
    </row>
    <row r="18" spans="1:63" ht="23.25" customHeight="1" thickTop="1">
      <c r="A18" s="69" t="s">
        <v>76</v>
      </c>
      <c r="B18" s="89"/>
      <c r="C18" s="89"/>
      <c r="D18" s="1"/>
      <c r="E18" s="89"/>
      <c r="F18" s="89"/>
      <c r="G18" s="89"/>
      <c r="H18" s="89"/>
      <c r="I18" s="89"/>
      <c r="J18" s="1"/>
      <c r="K18" s="89"/>
      <c r="L18" s="89"/>
      <c r="M18" s="89"/>
      <c r="N18" s="89"/>
      <c r="O18" s="89"/>
      <c r="P18" s="89"/>
      <c r="Q18" s="89"/>
      <c r="R18" s="1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66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</row>
    <row r="19" spans="1:63" ht="15.75" customHeight="1" thickBot="1">
      <c r="A19" s="4"/>
      <c r="B19" s="90"/>
      <c r="C19" s="90"/>
      <c r="D19" s="61"/>
      <c r="E19" s="107"/>
      <c r="F19" s="107"/>
      <c r="G19" s="107"/>
      <c r="H19" s="107"/>
      <c r="I19" s="107"/>
      <c r="J19" s="61"/>
      <c r="K19" s="107"/>
      <c r="L19" s="107"/>
      <c r="M19" s="107"/>
      <c r="N19" s="107"/>
      <c r="O19" s="107"/>
      <c r="P19" s="107"/>
      <c r="Q19" s="107"/>
      <c r="R19" s="61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67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</row>
    <row r="20" spans="1:63" ht="26.25" customHeight="1" thickBot="1" thickTop="1">
      <c r="A20" s="357" t="s">
        <v>9</v>
      </c>
      <c r="B20" s="357" t="s">
        <v>44</v>
      </c>
      <c r="C20" s="357" t="s">
        <v>8</v>
      </c>
      <c r="D20" s="365" t="s">
        <v>4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420" t="s">
        <v>24</v>
      </c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2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33"/>
      <c r="BK20" s="433"/>
    </row>
    <row r="21" spans="1:63" ht="25.5" customHeight="1" thickTop="1">
      <c r="A21" s="357"/>
      <c r="B21" s="358"/>
      <c r="C21" s="358"/>
      <c r="D21" s="366" t="s">
        <v>77</v>
      </c>
      <c r="E21" s="367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  <c r="S21" s="440" t="s">
        <v>77</v>
      </c>
      <c r="T21" s="380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441"/>
      <c r="AH21" s="432"/>
      <c r="AI21" s="432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2"/>
      <c r="AX21" s="432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</row>
    <row r="22" spans="1:63" ht="15">
      <c r="A22" s="358"/>
      <c r="B22" s="358"/>
      <c r="C22" s="358"/>
      <c r="D22" s="348" t="s">
        <v>1</v>
      </c>
      <c r="E22" s="417" t="s">
        <v>7</v>
      </c>
      <c r="F22" s="418"/>
      <c r="G22" s="418"/>
      <c r="H22" s="418"/>
      <c r="I22" s="419"/>
      <c r="J22" s="348" t="s">
        <v>0</v>
      </c>
      <c r="K22" s="348" t="s">
        <v>2</v>
      </c>
      <c r="L22" s="417" t="s">
        <v>7</v>
      </c>
      <c r="M22" s="418"/>
      <c r="N22" s="418"/>
      <c r="O22" s="418"/>
      <c r="P22" s="419"/>
      <c r="Q22" s="348" t="s">
        <v>0</v>
      </c>
      <c r="R22" s="407" t="s">
        <v>3</v>
      </c>
      <c r="S22" s="383" t="s">
        <v>1</v>
      </c>
      <c r="T22" s="417" t="s">
        <v>7</v>
      </c>
      <c r="U22" s="418"/>
      <c r="V22" s="418"/>
      <c r="W22" s="418"/>
      <c r="X22" s="419"/>
      <c r="Y22" s="348" t="s">
        <v>0</v>
      </c>
      <c r="Z22" s="348" t="s">
        <v>2</v>
      </c>
      <c r="AA22" s="417" t="s">
        <v>7</v>
      </c>
      <c r="AB22" s="418"/>
      <c r="AC22" s="418"/>
      <c r="AD22" s="418"/>
      <c r="AE22" s="419"/>
      <c r="AF22" s="348" t="s">
        <v>0</v>
      </c>
      <c r="AG22" s="488" t="s">
        <v>3</v>
      </c>
      <c r="AH22" s="444"/>
      <c r="AI22" s="433"/>
      <c r="AJ22" s="433"/>
      <c r="AK22" s="433"/>
      <c r="AL22" s="248"/>
      <c r="AM22" s="248"/>
      <c r="AN22" s="444"/>
      <c r="AO22" s="444"/>
      <c r="AP22" s="433"/>
      <c r="AQ22" s="433"/>
      <c r="AR22" s="433"/>
      <c r="AS22" s="248"/>
      <c r="AT22" s="248"/>
      <c r="AU22" s="444"/>
      <c r="AV22" s="444"/>
      <c r="AW22" s="444"/>
      <c r="AX22" s="433"/>
      <c r="AY22" s="433"/>
      <c r="AZ22" s="433"/>
      <c r="BA22" s="248"/>
      <c r="BB22" s="248"/>
      <c r="BC22" s="444"/>
      <c r="BD22" s="444"/>
      <c r="BE22" s="433"/>
      <c r="BF22" s="433"/>
      <c r="BG22" s="433"/>
      <c r="BH22" s="248"/>
      <c r="BI22" s="248"/>
      <c r="BJ22" s="444"/>
      <c r="BK22" s="444"/>
    </row>
    <row r="23" spans="1:63" ht="15">
      <c r="A23" s="359"/>
      <c r="B23" s="359"/>
      <c r="C23" s="359"/>
      <c r="D23" s="370"/>
      <c r="E23" s="250" t="s">
        <v>11</v>
      </c>
      <c r="F23" s="252" t="s">
        <v>5</v>
      </c>
      <c r="G23" s="252" t="s">
        <v>6</v>
      </c>
      <c r="H23" s="252" t="s">
        <v>100</v>
      </c>
      <c r="I23" s="252" t="s">
        <v>101</v>
      </c>
      <c r="J23" s="349"/>
      <c r="K23" s="370"/>
      <c r="L23" s="250" t="s">
        <v>11</v>
      </c>
      <c r="M23" s="252" t="s">
        <v>5</v>
      </c>
      <c r="N23" s="252" t="s">
        <v>6</v>
      </c>
      <c r="O23" s="252" t="s">
        <v>100</v>
      </c>
      <c r="P23" s="252" t="s">
        <v>101</v>
      </c>
      <c r="Q23" s="406"/>
      <c r="R23" s="423"/>
      <c r="S23" s="384"/>
      <c r="T23" s="250" t="s">
        <v>11</v>
      </c>
      <c r="U23" s="252" t="s">
        <v>5</v>
      </c>
      <c r="V23" s="252" t="s">
        <v>6</v>
      </c>
      <c r="W23" s="252" t="s">
        <v>100</v>
      </c>
      <c r="X23" s="252" t="s">
        <v>101</v>
      </c>
      <c r="Y23" s="406"/>
      <c r="Z23" s="370"/>
      <c r="AA23" s="250" t="s">
        <v>11</v>
      </c>
      <c r="AB23" s="252" t="s">
        <v>5</v>
      </c>
      <c r="AC23" s="252" t="s">
        <v>6</v>
      </c>
      <c r="AD23" s="252" t="s">
        <v>100</v>
      </c>
      <c r="AE23" s="252" t="s">
        <v>101</v>
      </c>
      <c r="AF23" s="406"/>
      <c r="AG23" s="489"/>
      <c r="AH23" s="433"/>
      <c r="AI23" s="248"/>
      <c r="AJ23" s="248"/>
      <c r="AK23" s="248"/>
      <c r="AL23" s="248"/>
      <c r="AM23" s="248"/>
      <c r="AN23" s="445"/>
      <c r="AO23" s="433"/>
      <c r="AP23" s="248"/>
      <c r="AQ23" s="248"/>
      <c r="AR23" s="248"/>
      <c r="AS23" s="248"/>
      <c r="AT23" s="248"/>
      <c r="AU23" s="445"/>
      <c r="AV23" s="444"/>
      <c r="AW23" s="433"/>
      <c r="AX23" s="248"/>
      <c r="AY23" s="248"/>
      <c r="AZ23" s="248"/>
      <c r="BA23" s="248"/>
      <c r="BB23" s="248"/>
      <c r="BC23" s="445"/>
      <c r="BD23" s="433"/>
      <c r="BE23" s="248"/>
      <c r="BF23" s="248"/>
      <c r="BG23" s="248"/>
      <c r="BH23" s="248"/>
      <c r="BI23" s="248"/>
      <c r="BJ23" s="445"/>
      <c r="BK23" s="445"/>
    </row>
    <row r="24" spans="1:81" s="276" customFormat="1" ht="63" customHeight="1">
      <c r="A24" s="271" t="s">
        <v>97</v>
      </c>
      <c r="B24" s="272" t="s">
        <v>98</v>
      </c>
      <c r="C24" s="273">
        <v>45</v>
      </c>
      <c r="D24" s="273">
        <v>5</v>
      </c>
      <c r="E24" s="297">
        <v>0</v>
      </c>
      <c r="F24" s="297">
        <v>1</v>
      </c>
      <c r="G24" s="297">
        <v>4</v>
      </c>
      <c r="H24" s="297">
        <v>0</v>
      </c>
      <c r="I24" s="297">
        <v>0</v>
      </c>
      <c r="J24" s="297">
        <f>SUM(E24:I24)</f>
        <v>5</v>
      </c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f>SUM(L24:P24)</f>
        <v>0</v>
      </c>
      <c r="R24" s="277">
        <f>J24+Q24</f>
        <v>5</v>
      </c>
      <c r="S24" s="297">
        <v>0</v>
      </c>
      <c r="T24" s="297">
        <v>0</v>
      </c>
      <c r="U24" s="297">
        <v>0</v>
      </c>
      <c r="V24" s="297">
        <v>0</v>
      </c>
      <c r="W24" s="297">
        <v>0</v>
      </c>
      <c r="X24" s="297">
        <v>0</v>
      </c>
      <c r="Y24" s="297">
        <f>SUM(T24:X24)</f>
        <v>0</v>
      </c>
      <c r="Z24" s="297">
        <v>0</v>
      </c>
      <c r="AA24" s="297">
        <v>0</v>
      </c>
      <c r="AB24" s="297">
        <v>0</v>
      </c>
      <c r="AC24" s="297">
        <v>0</v>
      </c>
      <c r="AD24" s="283">
        <v>0</v>
      </c>
      <c r="AE24" s="283">
        <v>0</v>
      </c>
      <c r="AF24" s="277">
        <f>SUM(AA24:AE24)</f>
        <v>0</v>
      </c>
      <c r="AG24" s="297">
        <f>Y24+AF24</f>
        <v>0</v>
      </c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</row>
    <row r="25" spans="4:18" s="160" customFormat="1" ht="15">
      <c r="D25" s="97"/>
      <c r="J25" s="97"/>
      <c r="R25" s="97"/>
    </row>
    <row r="26" spans="4:18" s="160" customFormat="1" ht="15">
      <c r="D26" s="97"/>
      <c r="J26" s="97"/>
      <c r="R26" s="97"/>
    </row>
    <row r="27" spans="4:18" s="160" customFormat="1" ht="9.75" customHeight="1">
      <c r="D27" s="97"/>
      <c r="J27" s="97"/>
      <c r="R27" s="97"/>
    </row>
    <row r="28" spans="4:18" s="160" customFormat="1" ht="15" hidden="1">
      <c r="D28" s="97"/>
      <c r="J28" s="97"/>
      <c r="R28" s="97"/>
    </row>
    <row r="29" spans="2:62" s="160" customFormat="1" ht="45" customHeight="1" thickBot="1">
      <c r="B29" s="542" t="s">
        <v>92</v>
      </c>
      <c r="C29" s="543"/>
      <c r="D29" s="544"/>
      <c r="E29" s="544"/>
      <c r="F29" s="544"/>
      <c r="G29" s="544"/>
      <c r="H29" s="544"/>
      <c r="I29" s="544"/>
      <c r="J29" s="544"/>
      <c r="K29" s="545"/>
      <c r="L29" s="545"/>
      <c r="M29" s="546"/>
      <c r="Q29" s="493" t="s">
        <v>36</v>
      </c>
      <c r="R29" s="493"/>
      <c r="S29" s="27" t="s">
        <v>1</v>
      </c>
      <c r="T29" s="27" t="s">
        <v>27</v>
      </c>
      <c r="U29" s="9" t="s">
        <v>3</v>
      </c>
      <c r="AA29" s="494" t="s">
        <v>35</v>
      </c>
      <c r="AB29" s="494"/>
      <c r="AC29" s="494"/>
      <c r="AD29" s="494"/>
      <c r="AE29" s="494"/>
      <c r="AF29" s="494"/>
      <c r="AG29" s="124"/>
      <c r="AH29" s="124"/>
      <c r="AI29" s="161"/>
      <c r="AJ29" s="434" t="s">
        <v>50</v>
      </c>
      <c r="AK29" s="435"/>
      <c r="AL29" s="491" t="s">
        <v>51</v>
      </c>
      <c r="AM29" s="491" t="s">
        <v>49</v>
      </c>
      <c r="AP29" s="161"/>
      <c r="AQ29" s="497" t="s">
        <v>52</v>
      </c>
      <c r="AR29" s="498"/>
      <c r="AS29" s="6" t="s">
        <v>48</v>
      </c>
      <c r="AT29" s="6" t="s">
        <v>49</v>
      </c>
      <c r="AU29" s="72" t="s">
        <v>3</v>
      </c>
      <c r="BF29" s="103"/>
      <c r="BG29" s="103"/>
      <c r="BH29" s="103"/>
      <c r="BI29" s="103"/>
      <c r="BJ29" s="103"/>
    </row>
    <row r="30" spans="2:49" s="160" customFormat="1" ht="62.25" customHeight="1">
      <c r="B30" s="391" t="s">
        <v>91</v>
      </c>
      <c r="C30" s="392"/>
      <c r="D30" s="396" t="s">
        <v>93</v>
      </c>
      <c r="E30" s="397"/>
      <c r="F30" s="397"/>
      <c r="G30" s="397"/>
      <c r="H30" s="398"/>
      <c r="I30" s="518" t="s">
        <v>94</v>
      </c>
      <c r="J30" s="518"/>
      <c r="K30" s="518"/>
      <c r="L30" s="518"/>
      <c r="M30" s="519"/>
      <c r="Q30" s="547" t="s">
        <v>28</v>
      </c>
      <c r="R30" s="547"/>
      <c r="S30" s="301">
        <v>0</v>
      </c>
      <c r="T30" s="302">
        <v>0</v>
      </c>
      <c r="U30" s="303">
        <f>SUM(S30:T30)</f>
        <v>0</v>
      </c>
      <c r="AA30" s="290" t="s">
        <v>23</v>
      </c>
      <c r="AB30" s="291" t="s">
        <v>85</v>
      </c>
      <c r="AC30" s="291" t="s">
        <v>86</v>
      </c>
      <c r="AD30" s="291" t="s">
        <v>24</v>
      </c>
      <c r="AE30" s="290" t="s">
        <v>48</v>
      </c>
      <c r="AF30" s="125" t="s">
        <v>3</v>
      </c>
      <c r="AG30" s="161"/>
      <c r="AH30" s="161"/>
      <c r="AI30" s="161"/>
      <c r="AJ30" s="436"/>
      <c r="AK30" s="437"/>
      <c r="AL30" s="492"/>
      <c r="AM30" s="492"/>
      <c r="AP30" s="8"/>
      <c r="AQ30" s="446" t="s">
        <v>54</v>
      </c>
      <c r="AR30" s="447"/>
      <c r="AS30" s="123"/>
      <c r="AT30" s="123">
        <v>0</v>
      </c>
      <c r="AU30" s="332">
        <v>0</v>
      </c>
      <c r="AV30" s="270"/>
      <c r="AW30" s="97"/>
    </row>
    <row r="31" spans="2:84" ht="62.25" customHeight="1">
      <c r="B31" s="565"/>
      <c r="C31" s="566"/>
      <c r="D31" s="333" t="s">
        <v>42</v>
      </c>
      <c r="E31" s="295" t="s">
        <v>69</v>
      </c>
      <c r="F31" s="295" t="s">
        <v>100</v>
      </c>
      <c r="G31" s="295" t="s">
        <v>101</v>
      </c>
      <c r="H31" s="334" t="s">
        <v>13</v>
      </c>
      <c r="I31" s="296" t="s">
        <v>42</v>
      </c>
      <c r="J31" s="295" t="s">
        <v>69</v>
      </c>
      <c r="K31" s="295" t="s">
        <v>100</v>
      </c>
      <c r="L31" s="295" t="s">
        <v>101</v>
      </c>
      <c r="M31" s="230" t="s">
        <v>3</v>
      </c>
      <c r="Q31" s="548" t="s">
        <v>37</v>
      </c>
      <c r="R31" s="548"/>
      <c r="S31" s="301">
        <v>0</v>
      </c>
      <c r="T31" s="302">
        <v>0</v>
      </c>
      <c r="U31" s="303">
        <f aca="true" t="shared" si="0" ref="U31:U44">SUM(S31:T31)</f>
        <v>0</v>
      </c>
      <c r="V31" s="162"/>
      <c r="W31" s="162"/>
      <c r="X31" s="162"/>
      <c r="Y31" s="162"/>
      <c r="AA31" s="144"/>
      <c r="AB31" s="144">
        <v>0</v>
      </c>
      <c r="AC31" s="158">
        <v>0</v>
      </c>
      <c r="AD31" s="158">
        <v>0</v>
      </c>
      <c r="AE31" s="158" t="s">
        <v>138</v>
      </c>
      <c r="AF31" s="158">
        <v>0</v>
      </c>
      <c r="AG31" s="162"/>
      <c r="AH31" s="164"/>
      <c r="AI31" s="99"/>
      <c r="AJ31" s="548" t="s">
        <v>16</v>
      </c>
      <c r="AK31" s="548"/>
      <c r="AL31" s="304">
        <v>0</v>
      </c>
      <c r="AM31" s="304"/>
      <c r="AN31" s="292"/>
      <c r="AO31" s="335"/>
      <c r="AP31" s="35"/>
      <c r="AQ31" s="337" t="s">
        <v>53</v>
      </c>
      <c r="AR31" s="337"/>
      <c r="AS31" s="114"/>
      <c r="AT31" s="114">
        <v>0</v>
      </c>
      <c r="AU31" s="121">
        <v>0</v>
      </c>
      <c r="AV31" s="103"/>
      <c r="AW31" s="103"/>
      <c r="BL31" s="159"/>
      <c r="BM31" s="159"/>
      <c r="BN31" s="159"/>
      <c r="CD31" s="160"/>
      <c r="CE31" s="160"/>
      <c r="CF31" s="160"/>
    </row>
    <row r="32" spans="2:84" ht="61.5" customHeight="1">
      <c r="B32" s="350" t="s">
        <v>14</v>
      </c>
      <c r="C32" s="351"/>
      <c r="D32" s="261"/>
      <c r="E32" s="158"/>
      <c r="F32" s="158"/>
      <c r="G32" s="135"/>
      <c r="H32" s="230">
        <f>SUM(D32:G32)</f>
        <v>0</v>
      </c>
      <c r="I32" s="75"/>
      <c r="J32" s="114"/>
      <c r="K32" s="114"/>
      <c r="L32" s="114"/>
      <c r="M32" s="230">
        <f>SUM(I32:L32)</f>
        <v>0</v>
      </c>
      <c r="Q32" s="548" t="s">
        <v>88</v>
      </c>
      <c r="R32" s="548"/>
      <c r="S32" s="301">
        <v>0</v>
      </c>
      <c r="T32" s="302">
        <v>0</v>
      </c>
      <c r="U32" s="303">
        <f t="shared" si="0"/>
        <v>0</v>
      </c>
      <c r="V32" s="162"/>
      <c r="W32" s="162"/>
      <c r="X32" s="162"/>
      <c r="Y32" s="162"/>
      <c r="AA32" s="160"/>
      <c r="AB32" s="160"/>
      <c r="AC32" s="160"/>
      <c r="AD32" s="160"/>
      <c r="AE32" s="160"/>
      <c r="AF32" s="160"/>
      <c r="AG32" s="161"/>
      <c r="AH32" s="161"/>
      <c r="AI32" s="99"/>
      <c r="AJ32" s="557" t="s">
        <v>45</v>
      </c>
      <c r="AK32" s="558"/>
      <c r="AL32" s="304">
        <v>0</v>
      </c>
      <c r="AM32" s="304"/>
      <c r="AN32" s="495"/>
      <c r="AO32" s="490"/>
      <c r="AP32" s="162"/>
      <c r="BL32" s="159"/>
      <c r="BM32" s="159"/>
      <c r="BN32" s="159"/>
      <c r="CD32" s="160"/>
      <c r="CE32" s="160"/>
      <c r="CF32" s="160"/>
    </row>
    <row r="33" spans="2:84" ht="61.5" customHeight="1">
      <c r="B33" s="350" t="s">
        <v>15</v>
      </c>
      <c r="C33" s="351"/>
      <c r="D33" s="261"/>
      <c r="E33" s="158"/>
      <c r="F33" s="287"/>
      <c r="G33" s="135"/>
      <c r="H33" s="230">
        <f>SUM(D33:G33)</f>
        <v>0</v>
      </c>
      <c r="I33" s="75"/>
      <c r="J33" s="114"/>
      <c r="K33" s="114"/>
      <c r="L33" s="114"/>
      <c r="M33" s="230">
        <f>SUM(I33:L33)</f>
        <v>0</v>
      </c>
      <c r="Q33" s="548" t="s">
        <v>89</v>
      </c>
      <c r="R33" s="548"/>
      <c r="S33" s="301">
        <v>0</v>
      </c>
      <c r="T33" s="302">
        <v>0</v>
      </c>
      <c r="U33" s="303">
        <f t="shared" si="0"/>
        <v>0</v>
      </c>
      <c r="V33" s="162"/>
      <c r="W33" s="162"/>
      <c r="X33" s="162"/>
      <c r="Y33" s="162"/>
      <c r="AA33" s="160"/>
      <c r="AB33" s="160"/>
      <c r="AC33" s="160"/>
      <c r="AD33" s="160"/>
      <c r="AE33" s="160"/>
      <c r="AF33" s="160"/>
      <c r="AG33" s="161"/>
      <c r="AH33" s="161"/>
      <c r="AI33" s="99"/>
      <c r="AJ33" s="559"/>
      <c r="AK33" s="560"/>
      <c r="AL33" s="304">
        <v>0</v>
      </c>
      <c r="AM33" s="304"/>
      <c r="AN33" s="495"/>
      <c r="AO33" s="490"/>
      <c r="AP33" s="162"/>
      <c r="AQ33" s="289"/>
      <c r="AR33" s="289"/>
      <c r="AS33" s="289"/>
      <c r="AT33" s="289"/>
      <c r="AU33" s="162"/>
      <c r="AV33" s="103"/>
      <c r="AW33" s="103"/>
      <c r="BL33" s="159"/>
      <c r="BM33" s="159"/>
      <c r="BN33" s="159"/>
      <c r="CD33" s="160"/>
      <c r="CE33" s="160"/>
      <c r="CF33" s="160"/>
    </row>
    <row r="34" spans="2:84" ht="42" customHeight="1">
      <c r="B34" s="385" t="s">
        <v>22</v>
      </c>
      <c r="C34" s="386"/>
      <c r="D34" s="529"/>
      <c r="E34" s="480"/>
      <c r="F34" s="352"/>
      <c r="G34" s="352"/>
      <c r="H34" s="515">
        <f>SUM(D34:G35)</f>
        <v>0</v>
      </c>
      <c r="I34" s="561"/>
      <c r="J34" s="556">
        <v>1</v>
      </c>
      <c r="K34" s="550"/>
      <c r="L34" s="550"/>
      <c r="M34" s="512">
        <f>SUM(I34:L35)</f>
        <v>1</v>
      </c>
      <c r="N34" s="562"/>
      <c r="O34" s="563"/>
      <c r="P34" s="564"/>
      <c r="Q34" s="547" t="s">
        <v>29</v>
      </c>
      <c r="R34" s="547"/>
      <c r="S34" s="301">
        <v>0</v>
      </c>
      <c r="T34" s="302">
        <v>0</v>
      </c>
      <c r="U34" s="303">
        <f t="shared" si="0"/>
        <v>0</v>
      </c>
      <c r="V34" s="162"/>
      <c r="W34" s="162"/>
      <c r="X34" s="162"/>
      <c r="Y34" s="162"/>
      <c r="AA34" s="160"/>
      <c r="AB34" s="160"/>
      <c r="AC34" s="160"/>
      <c r="AD34" s="160"/>
      <c r="AE34" s="160"/>
      <c r="AF34" s="160"/>
      <c r="AG34" s="161"/>
      <c r="AH34" s="161"/>
      <c r="AI34" s="99"/>
      <c r="AJ34" s="548" t="s">
        <v>46</v>
      </c>
      <c r="AK34" s="548"/>
      <c r="AL34" s="304">
        <v>0</v>
      </c>
      <c r="AM34" s="304"/>
      <c r="AN34" s="292"/>
      <c r="AO34" s="288"/>
      <c r="AP34" s="162"/>
      <c r="AQ34" s="161"/>
      <c r="AR34" s="99"/>
      <c r="AS34" s="99"/>
      <c r="AT34" s="99"/>
      <c r="BL34" s="159"/>
      <c r="BM34" s="159"/>
      <c r="BN34" s="159"/>
      <c r="CD34" s="160"/>
      <c r="CE34" s="160"/>
      <c r="CF34" s="160"/>
    </row>
    <row r="35" spans="2:84" ht="80.25" customHeight="1">
      <c r="B35" s="387"/>
      <c r="C35" s="388"/>
      <c r="D35" s="530"/>
      <c r="E35" s="481"/>
      <c r="F35" s="352"/>
      <c r="G35" s="352"/>
      <c r="H35" s="515"/>
      <c r="I35" s="561"/>
      <c r="J35" s="556"/>
      <c r="K35" s="551"/>
      <c r="L35" s="551"/>
      <c r="M35" s="552"/>
      <c r="N35" s="562"/>
      <c r="O35" s="563"/>
      <c r="P35" s="564"/>
      <c r="Q35" s="553" t="s">
        <v>38</v>
      </c>
      <c r="R35" s="305" t="s">
        <v>75</v>
      </c>
      <c r="S35" s="301">
        <v>0</v>
      </c>
      <c r="T35" s="302">
        <v>0</v>
      </c>
      <c r="U35" s="303">
        <f t="shared" si="0"/>
        <v>0</v>
      </c>
      <c r="V35" s="162"/>
      <c r="W35" s="162"/>
      <c r="X35" s="162"/>
      <c r="Y35" s="162"/>
      <c r="AH35" s="161"/>
      <c r="AI35" s="99"/>
      <c r="AJ35" s="548" t="s">
        <v>47</v>
      </c>
      <c r="AK35" s="548"/>
      <c r="AL35" s="304">
        <v>0</v>
      </c>
      <c r="AM35" s="304"/>
      <c r="AN35" s="288"/>
      <c r="AO35" s="288"/>
      <c r="AP35" s="162"/>
      <c r="AQ35" s="161"/>
      <c r="AR35" s="99"/>
      <c r="AS35" s="99"/>
      <c r="AT35" s="99"/>
      <c r="BL35" s="159"/>
      <c r="BM35" s="159"/>
      <c r="BN35" s="159"/>
      <c r="CD35" s="160"/>
      <c r="CE35" s="160"/>
      <c r="CF35" s="160"/>
    </row>
    <row r="36" spans="2:84" ht="61.5" customHeight="1">
      <c r="B36" s="350" t="s">
        <v>16</v>
      </c>
      <c r="C36" s="351"/>
      <c r="D36" s="261"/>
      <c r="E36" s="158">
        <v>1</v>
      </c>
      <c r="F36" s="287"/>
      <c r="G36" s="135"/>
      <c r="H36" s="230">
        <f>SUM(D36:G36)</f>
        <v>1</v>
      </c>
      <c r="I36" s="75"/>
      <c r="J36" s="114">
        <f>5+1</f>
        <v>6</v>
      </c>
      <c r="K36" s="114">
        <v>1</v>
      </c>
      <c r="L36" s="114"/>
      <c r="M36" s="230">
        <f>SUM(I36:L36)</f>
        <v>7</v>
      </c>
      <c r="Q36" s="554"/>
      <c r="R36" s="305" t="s">
        <v>39</v>
      </c>
      <c r="S36" s="301">
        <v>0</v>
      </c>
      <c r="T36" s="302">
        <v>0</v>
      </c>
      <c r="U36" s="303">
        <f t="shared" si="0"/>
        <v>0</v>
      </c>
      <c r="V36" s="162"/>
      <c r="W36" s="162"/>
      <c r="X36" s="162"/>
      <c r="Y36" s="162"/>
      <c r="AH36" s="99"/>
      <c r="AI36" s="99"/>
      <c r="AJ36" s="549"/>
      <c r="AK36" s="549"/>
      <c r="AL36" s="306"/>
      <c r="AM36" s="306"/>
      <c r="AN36" s="162"/>
      <c r="AO36" s="162"/>
      <c r="AP36" s="162"/>
      <c r="AQ36" s="161"/>
      <c r="AR36" s="99"/>
      <c r="AS36" s="99"/>
      <c r="AT36" s="99"/>
      <c r="BL36" s="159"/>
      <c r="BM36" s="159"/>
      <c r="BN36" s="159"/>
      <c r="CD36" s="160"/>
      <c r="CE36" s="160"/>
      <c r="CF36" s="160"/>
    </row>
    <row r="37" spans="2:84" ht="61.5" customHeight="1">
      <c r="B37" s="350" t="s">
        <v>17</v>
      </c>
      <c r="C37" s="351"/>
      <c r="D37" s="261"/>
      <c r="E37" s="158">
        <v>1</v>
      </c>
      <c r="F37" s="287"/>
      <c r="G37" s="135"/>
      <c r="H37" s="230">
        <f aca="true" t="shared" si="1" ref="H37:H46">SUM(D37:G37)</f>
        <v>1</v>
      </c>
      <c r="I37" s="75">
        <v>1</v>
      </c>
      <c r="J37" s="114">
        <v>1</v>
      </c>
      <c r="K37" s="114"/>
      <c r="L37" s="114"/>
      <c r="M37" s="230">
        <f aca="true" t="shared" si="2" ref="M37:M46">SUM(I37:L37)</f>
        <v>2</v>
      </c>
      <c r="Q37" s="554"/>
      <c r="R37" s="305" t="s">
        <v>73</v>
      </c>
      <c r="S37" s="301">
        <v>0</v>
      </c>
      <c r="T37" s="302">
        <v>0</v>
      </c>
      <c r="U37" s="303">
        <f t="shared" si="0"/>
        <v>0</v>
      </c>
      <c r="V37" s="162"/>
      <c r="W37" s="162"/>
      <c r="X37" s="162"/>
      <c r="Y37" s="162"/>
      <c r="AH37" s="99"/>
      <c r="AI37" s="99"/>
      <c r="AJ37" s="307"/>
      <c r="AK37" s="307"/>
      <c r="AL37" s="307"/>
      <c r="AM37" s="307"/>
      <c r="AN37" s="162"/>
      <c r="AO37" s="162"/>
      <c r="AP37" s="162"/>
      <c r="AQ37" s="161"/>
      <c r="AR37" s="99"/>
      <c r="AS37" s="99"/>
      <c r="AT37" s="99"/>
      <c r="BL37" s="159"/>
      <c r="BM37" s="159"/>
      <c r="BN37" s="159"/>
      <c r="CD37" s="160"/>
      <c r="CE37" s="160"/>
      <c r="CF37" s="160"/>
    </row>
    <row r="38" spans="2:84" ht="53.25" customHeight="1">
      <c r="B38" s="350" t="s">
        <v>18</v>
      </c>
      <c r="C38" s="351"/>
      <c r="D38" s="261"/>
      <c r="E38" s="158"/>
      <c r="F38" s="287"/>
      <c r="G38" s="135"/>
      <c r="H38" s="230">
        <f t="shared" si="1"/>
        <v>0</v>
      </c>
      <c r="I38" s="75"/>
      <c r="J38" s="114"/>
      <c r="K38" s="114"/>
      <c r="L38" s="114"/>
      <c r="M38" s="230">
        <f t="shared" si="2"/>
        <v>0</v>
      </c>
      <c r="Q38" s="554"/>
      <c r="R38" s="305" t="s">
        <v>40</v>
      </c>
      <c r="S38" s="301">
        <v>0</v>
      </c>
      <c r="T38" s="302">
        <v>0</v>
      </c>
      <c r="U38" s="303">
        <f t="shared" si="0"/>
        <v>0</v>
      </c>
      <c r="V38" s="162"/>
      <c r="W38" s="162"/>
      <c r="X38" s="162"/>
      <c r="Y38" s="162"/>
      <c r="AH38" s="99"/>
      <c r="AI38" s="99"/>
      <c r="AJ38" s="307"/>
      <c r="AK38" s="307"/>
      <c r="AL38" s="307"/>
      <c r="AM38" s="307"/>
      <c r="AN38" s="162"/>
      <c r="AO38" s="162"/>
      <c r="AP38" s="162"/>
      <c r="AQ38" s="161"/>
      <c r="AR38" s="99"/>
      <c r="AS38" s="99"/>
      <c r="AT38" s="99"/>
      <c r="BL38" s="159"/>
      <c r="BM38" s="159"/>
      <c r="BN38" s="159"/>
      <c r="CD38" s="160"/>
      <c r="CE38" s="160"/>
      <c r="CF38" s="160"/>
    </row>
    <row r="39" spans="2:84" ht="54.75" customHeight="1">
      <c r="B39" s="350" t="s">
        <v>19</v>
      </c>
      <c r="C39" s="351"/>
      <c r="D39" s="261">
        <v>1</v>
      </c>
      <c r="E39" s="158"/>
      <c r="F39" s="287"/>
      <c r="G39" s="135"/>
      <c r="H39" s="230">
        <f t="shared" si="1"/>
        <v>1</v>
      </c>
      <c r="I39" s="75"/>
      <c r="J39" s="114">
        <v>3</v>
      </c>
      <c r="K39" s="114"/>
      <c r="L39" s="114"/>
      <c r="M39" s="230">
        <f t="shared" si="2"/>
        <v>3</v>
      </c>
      <c r="Q39" s="554"/>
      <c r="R39" s="305" t="s">
        <v>70</v>
      </c>
      <c r="S39" s="301">
        <v>0</v>
      </c>
      <c r="T39" s="302">
        <v>0</v>
      </c>
      <c r="U39" s="303">
        <f t="shared" si="0"/>
        <v>0</v>
      </c>
      <c r="V39" s="162"/>
      <c r="W39" s="162"/>
      <c r="X39" s="162"/>
      <c r="Y39" s="162"/>
      <c r="AI39" s="99"/>
      <c r="AJ39" s="307"/>
      <c r="AK39" s="307"/>
      <c r="AL39" s="307"/>
      <c r="AM39" s="307"/>
      <c r="AN39" s="162"/>
      <c r="AO39" s="162"/>
      <c r="AP39" s="162"/>
      <c r="AQ39" s="161"/>
      <c r="AR39" s="99"/>
      <c r="AS39" s="99"/>
      <c r="AT39" s="99"/>
      <c r="BL39" s="159"/>
      <c r="BM39" s="159"/>
      <c r="BN39" s="159"/>
      <c r="CD39" s="160"/>
      <c r="CE39" s="160"/>
      <c r="CF39" s="160"/>
    </row>
    <row r="40" spans="2:84" ht="54.75" customHeight="1">
      <c r="B40" s="350" t="s">
        <v>71</v>
      </c>
      <c r="C40" s="351"/>
      <c r="D40" s="261"/>
      <c r="E40" s="158"/>
      <c r="F40" s="287"/>
      <c r="G40" s="135"/>
      <c r="H40" s="230">
        <f t="shared" si="1"/>
        <v>0</v>
      </c>
      <c r="I40" s="75"/>
      <c r="J40" s="114"/>
      <c r="K40" s="114"/>
      <c r="L40" s="114"/>
      <c r="M40" s="230">
        <f t="shared" si="2"/>
        <v>0</v>
      </c>
      <c r="Q40" s="555"/>
      <c r="R40" s="305" t="s">
        <v>90</v>
      </c>
      <c r="S40" s="301">
        <v>0</v>
      </c>
      <c r="T40" s="302">
        <v>0</v>
      </c>
      <c r="U40" s="303">
        <f t="shared" si="0"/>
        <v>0</v>
      </c>
      <c r="V40" s="162"/>
      <c r="W40" s="162"/>
      <c r="X40" s="162"/>
      <c r="Y40" s="162"/>
      <c r="AI40" s="99"/>
      <c r="AJ40" s="307"/>
      <c r="AK40" s="307"/>
      <c r="AL40" s="307"/>
      <c r="AM40" s="307"/>
      <c r="AN40" s="162"/>
      <c r="AO40" s="162"/>
      <c r="AP40" s="162"/>
      <c r="AQ40" s="161"/>
      <c r="AR40" s="99"/>
      <c r="AS40" s="99"/>
      <c r="AT40" s="99"/>
      <c r="BL40" s="159"/>
      <c r="BM40" s="159"/>
      <c r="BN40" s="159"/>
      <c r="CD40" s="160"/>
      <c r="CE40" s="160"/>
      <c r="CF40" s="160"/>
    </row>
    <row r="41" spans="2:84" ht="54.75" customHeight="1">
      <c r="B41" s="350" t="s">
        <v>72</v>
      </c>
      <c r="C41" s="351"/>
      <c r="D41" s="261"/>
      <c r="E41" s="158"/>
      <c r="F41" s="287"/>
      <c r="G41" s="135"/>
      <c r="H41" s="230">
        <f t="shared" si="1"/>
        <v>0</v>
      </c>
      <c r="I41" s="75"/>
      <c r="J41" s="114"/>
      <c r="K41" s="114"/>
      <c r="L41" s="114"/>
      <c r="M41" s="230">
        <f t="shared" si="2"/>
        <v>0</v>
      </c>
      <c r="Q41" s="548" t="s">
        <v>30</v>
      </c>
      <c r="R41" s="548"/>
      <c r="S41" s="301">
        <v>0</v>
      </c>
      <c r="T41" s="302">
        <v>0</v>
      </c>
      <c r="U41" s="303">
        <f t="shared" si="0"/>
        <v>0</v>
      </c>
      <c r="V41" s="162"/>
      <c r="W41" s="162"/>
      <c r="X41" s="162"/>
      <c r="Y41" s="162"/>
      <c r="AI41" s="99"/>
      <c r="AJ41" s="307"/>
      <c r="AK41" s="307"/>
      <c r="AL41" s="307"/>
      <c r="AM41" s="307"/>
      <c r="AN41" s="162"/>
      <c r="AO41" s="162"/>
      <c r="AP41" s="162"/>
      <c r="AQ41" s="161"/>
      <c r="AR41" s="99"/>
      <c r="AS41" s="99"/>
      <c r="AT41" s="99"/>
      <c r="BL41" s="159"/>
      <c r="BM41" s="159"/>
      <c r="BN41" s="159"/>
      <c r="CD41" s="160"/>
      <c r="CE41" s="160"/>
      <c r="CF41" s="160"/>
    </row>
    <row r="42" spans="2:84" ht="54.75" customHeight="1">
      <c r="B42" s="350" t="s">
        <v>103</v>
      </c>
      <c r="C42" s="351"/>
      <c r="D42" s="261"/>
      <c r="E42" s="158"/>
      <c r="F42" s="287"/>
      <c r="G42" s="135"/>
      <c r="H42" s="230">
        <f t="shared" si="1"/>
        <v>0</v>
      </c>
      <c r="I42" s="75"/>
      <c r="J42" s="114"/>
      <c r="K42" s="114"/>
      <c r="L42" s="114"/>
      <c r="M42" s="230">
        <f t="shared" si="2"/>
        <v>0</v>
      </c>
      <c r="Q42" s="548" t="s">
        <v>31</v>
      </c>
      <c r="R42" s="548"/>
      <c r="S42" s="301">
        <v>0</v>
      </c>
      <c r="T42" s="302">
        <v>0</v>
      </c>
      <c r="U42" s="303">
        <f t="shared" si="0"/>
        <v>0</v>
      </c>
      <c r="V42" s="162"/>
      <c r="W42" s="162"/>
      <c r="X42" s="162"/>
      <c r="Y42" s="162"/>
      <c r="AI42" s="99"/>
      <c r="AJ42" s="307"/>
      <c r="AK42" s="307"/>
      <c r="AL42" s="307"/>
      <c r="AM42" s="307"/>
      <c r="AN42" s="162"/>
      <c r="AO42" s="162"/>
      <c r="AP42" s="162"/>
      <c r="AQ42" s="161"/>
      <c r="AR42" s="99"/>
      <c r="AS42" s="99"/>
      <c r="AT42" s="99"/>
      <c r="BL42" s="159"/>
      <c r="BM42" s="159"/>
      <c r="BN42" s="159"/>
      <c r="CD42" s="160"/>
      <c r="CE42" s="160"/>
      <c r="CF42" s="160"/>
    </row>
    <row r="43" spans="2:84" ht="54" customHeight="1">
      <c r="B43" s="350" t="s">
        <v>26</v>
      </c>
      <c r="C43" s="351"/>
      <c r="D43" s="261"/>
      <c r="E43" s="158"/>
      <c r="F43" s="287"/>
      <c r="G43" s="135"/>
      <c r="H43" s="230">
        <f t="shared" si="1"/>
        <v>0</v>
      </c>
      <c r="I43" s="75"/>
      <c r="J43" s="114"/>
      <c r="K43" s="114"/>
      <c r="L43" s="114"/>
      <c r="M43" s="230">
        <f t="shared" si="2"/>
        <v>0</v>
      </c>
      <c r="Q43" s="548" t="s">
        <v>32</v>
      </c>
      <c r="R43" s="548"/>
      <c r="S43" s="301">
        <v>0</v>
      </c>
      <c r="T43" s="302">
        <v>0</v>
      </c>
      <c r="U43" s="303">
        <f t="shared" si="0"/>
        <v>0</v>
      </c>
      <c r="V43" s="162"/>
      <c r="W43" s="162"/>
      <c r="X43" s="162"/>
      <c r="Y43" s="162"/>
      <c r="Z43" s="99"/>
      <c r="AI43" s="99"/>
      <c r="AJ43" s="567"/>
      <c r="AK43" s="567"/>
      <c r="AL43" s="308"/>
      <c r="AM43" s="308"/>
      <c r="AN43" s="162"/>
      <c r="AO43" s="162"/>
      <c r="AP43" s="162"/>
      <c r="AQ43" s="161"/>
      <c r="AR43" s="99"/>
      <c r="AS43" s="99"/>
      <c r="AT43" s="99"/>
      <c r="BL43" s="159"/>
      <c r="BM43" s="159"/>
      <c r="BN43" s="159"/>
      <c r="CD43" s="160"/>
      <c r="CE43" s="160"/>
      <c r="CF43" s="160"/>
    </row>
    <row r="44" spans="2:84" ht="52.5" customHeight="1">
      <c r="B44" s="337" t="s">
        <v>74</v>
      </c>
      <c r="C44" s="350"/>
      <c r="D44" s="261"/>
      <c r="E44" s="158"/>
      <c r="F44" s="287"/>
      <c r="G44" s="135"/>
      <c r="H44" s="230">
        <f t="shared" si="1"/>
        <v>0</v>
      </c>
      <c r="I44" s="75"/>
      <c r="J44" s="114"/>
      <c r="K44" s="114"/>
      <c r="L44" s="114"/>
      <c r="M44" s="230">
        <f t="shared" si="2"/>
        <v>0</v>
      </c>
      <c r="Q44" s="548" t="s">
        <v>33</v>
      </c>
      <c r="R44" s="548"/>
      <c r="S44" s="301">
        <v>0</v>
      </c>
      <c r="T44" s="302">
        <v>0</v>
      </c>
      <c r="U44" s="303">
        <f t="shared" si="0"/>
        <v>0</v>
      </c>
      <c r="V44" s="162"/>
      <c r="W44" s="162"/>
      <c r="X44" s="162"/>
      <c r="Y44" s="162"/>
      <c r="Z44" s="99"/>
      <c r="AI44" s="99"/>
      <c r="AJ44" s="568"/>
      <c r="AK44" s="568"/>
      <c r="AL44" s="35"/>
      <c r="AM44" s="35"/>
      <c r="AN44" s="32"/>
      <c r="AO44" s="32"/>
      <c r="AP44" s="32"/>
      <c r="AQ44" s="161"/>
      <c r="BL44" s="159"/>
      <c r="BM44" s="159"/>
      <c r="BN44" s="159"/>
      <c r="CD44" s="160"/>
      <c r="CE44" s="160"/>
      <c r="CF44" s="160"/>
    </row>
    <row r="45" spans="2:84" ht="51" customHeight="1">
      <c r="B45" s="373" t="s">
        <v>21</v>
      </c>
      <c r="C45" s="374"/>
      <c r="D45" s="261"/>
      <c r="E45" s="158"/>
      <c r="F45" s="287"/>
      <c r="G45" s="135"/>
      <c r="H45" s="230">
        <f t="shared" si="1"/>
        <v>0</v>
      </c>
      <c r="I45" s="75"/>
      <c r="J45" s="114"/>
      <c r="K45" s="114"/>
      <c r="L45" s="114"/>
      <c r="M45" s="230">
        <f t="shared" si="2"/>
        <v>0</v>
      </c>
      <c r="Q45" s="548" t="s">
        <v>34</v>
      </c>
      <c r="R45" s="548"/>
      <c r="S45" s="301">
        <v>0</v>
      </c>
      <c r="T45" s="302">
        <v>0</v>
      </c>
      <c r="U45" s="303">
        <v>0</v>
      </c>
      <c r="V45" s="162"/>
      <c r="W45" s="162"/>
      <c r="X45" s="162"/>
      <c r="Y45" s="473"/>
      <c r="Z45" s="473"/>
      <c r="AA45" s="342"/>
      <c r="AB45" s="342"/>
      <c r="AC45" s="111"/>
      <c r="AD45" s="111"/>
      <c r="AE45" s="111"/>
      <c r="AI45" s="99"/>
      <c r="AJ45" s="568"/>
      <c r="AK45" s="568"/>
      <c r="AL45" s="35"/>
      <c r="AM45" s="35"/>
      <c r="AN45" s="32"/>
      <c r="AO45" s="32"/>
      <c r="AP45" s="32"/>
      <c r="AQ45" s="161"/>
      <c r="BL45" s="159"/>
      <c r="BM45" s="159"/>
      <c r="BN45" s="159"/>
      <c r="CD45" s="160"/>
      <c r="CE45" s="160"/>
      <c r="CF45" s="160"/>
    </row>
    <row r="46" spans="2:84" ht="47.25" customHeight="1">
      <c r="B46" s="350" t="s">
        <v>61</v>
      </c>
      <c r="C46" s="351"/>
      <c r="D46" s="261">
        <v>0</v>
      </c>
      <c r="E46" s="158">
        <v>1</v>
      </c>
      <c r="F46" s="158"/>
      <c r="G46" s="135"/>
      <c r="H46" s="230">
        <f t="shared" si="1"/>
        <v>1</v>
      </c>
      <c r="I46" s="75"/>
      <c r="J46" s="114">
        <v>1</v>
      </c>
      <c r="K46" s="114"/>
      <c r="L46" s="114"/>
      <c r="M46" s="230">
        <f t="shared" si="2"/>
        <v>1</v>
      </c>
      <c r="R46" s="159"/>
      <c r="U46" s="33"/>
      <c r="V46" s="162"/>
      <c r="W46" s="162"/>
      <c r="X46" s="162"/>
      <c r="Y46" s="162"/>
      <c r="Z46" s="99"/>
      <c r="AI46" s="99"/>
      <c r="AJ46" s="35"/>
      <c r="AK46" s="35"/>
      <c r="AL46" s="35"/>
      <c r="AM46" s="35"/>
      <c r="AN46" s="32"/>
      <c r="AO46" s="32"/>
      <c r="AP46" s="162"/>
      <c r="AQ46" s="161"/>
      <c r="BL46" s="159"/>
      <c r="BM46" s="159"/>
      <c r="BN46" s="159"/>
      <c r="CD46" s="160"/>
      <c r="CE46" s="160"/>
      <c r="CF46" s="160"/>
    </row>
    <row r="47" spans="2:84" ht="15.75" thickBot="1">
      <c r="B47" s="350" t="s">
        <v>55</v>
      </c>
      <c r="C47" s="351"/>
      <c r="D47" s="262">
        <f aca="true" t="shared" si="3" ref="D47:M47">SUM(D32:D46)</f>
        <v>1</v>
      </c>
      <c r="E47" s="149">
        <f t="shared" si="3"/>
        <v>3</v>
      </c>
      <c r="F47" s="149">
        <f t="shared" si="3"/>
        <v>0</v>
      </c>
      <c r="G47" s="149">
        <f t="shared" si="3"/>
        <v>0</v>
      </c>
      <c r="H47" s="231">
        <f t="shared" si="3"/>
        <v>4</v>
      </c>
      <c r="I47" s="309">
        <f t="shared" si="3"/>
        <v>1</v>
      </c>
      <c r="J47" s="310">
        <f t="shared" si="3"/>
        <v>12</v>
      </c>
      <c r="K47" s="310">
        <f t="shared" si="3"/>
        <v>1</v>
      </c>
      <c r="L47" s="310">
        <f t="shared" si="3"/>
        <v>0</v>
      </c>
      <c r="M47" s="231">
        <f t="shared" si="3"/>
        <v>14</v>
      </c>
      <c r="N47" s="106"/>
      <c r="O47" s="106"/>
      <c r="P47" s="106"/>
      <c r="Q47" s="99"/>
      <c r="R47" s="99"/>
      <c r="S47" s="99"/>
      <c r="T47" s="99"/>
      <c r="U47" s="34"/>
      <c r="V47" s="99"/>
      <c r="W47" s="99"/>
      <c r="X47" s="99"/>
      <c r="Y47" s="99"/>
      <c r="Z47" s="161"/>
      <c r="AA47" s="160"/>
      <c r="AB47" s="160"/>
      <c r="AC47" s="160"/>
      <c r="AD47" s="160"/>
      <c r="AE47" s="160"/>
      <c r="AF47" s="160"/>
      <c r="AG47" s="160"/>
      <c r="AI47" s="99"/>
      <c r="AJ47" s="35"/>
      <c r="AK47" s="35"/>
      <c r="AL47" s="35"/>
      <c r="AM47" s="35"/>
      <c r="AN47" s="32"/>
      <c r="AO47" s="162"/>
      <c r="AP47" s="35"/>
      <c r="AQ47" s="161"/>
      <c r="BL47" s="159"/>
      <c r="BM47" s="159"/>
      <c r="BN47" s="159"/>
      <c r="CD47" s="160"/>
      <c r="CE47" s="160"/>
      <c r="CF47" s="160"/>
    </row>
    <row r="48" spans="4:40" ht="84" customHeight="1">
      <c r="D48" s="526"/>
      <c r="E48" s="108"/>
      <c r="I48" s="311"/>
      <c r="J48" s="526"/>
      <c r="K48" s="526"/>
      <c r="L48" s="99"/>
      <c r="M48" s="312"/>
      <c r="N48" s="99"/>
      <c r="O48" s="99"/>
      <c r="P48" s="99"/>
      <c r="Q48" s="99"/>
      <c r="R48" s="34"/>
      <c r="S48" s="99"/>
      <c r="T48" s="99"/>
      <c r="U48" s="99"/>
      <c r="V48" s="99"/>
      <c r="W48" s="99"/>
      <c r="X48" s="99"/>
      <c r="Y48" s="99"/>
      <c r="Z48" s="161"/>
      <c r="AA48" s="160"/>
      <c r="AB48" s="160"/>
      <c r="AC48" s="160"/>
      <c r="AD48" s="160"/>
      <c r="AE48" s="160"/>
      <c r="AF48" s="160"/>
      <c r="AG48" s="99"/>
      <c r="AH48" s="99"/>
      <c r="AI48" s="99"/>
      <c r="AJ48" s="99"/>
      <c r="AK48" s="99"/>
      <c r="AL48" s="99"/>
      <c r="AM48" s="99"/>
      <c r="AN48" s="99"/>
    </row>
    <row r="49" spans="4:33" s="160" customFormat="1" ht="36.75" customHeight="1">
      <c r="D49" s="505"/>
      <c r="E49" s="159"/>
      <c r="F49" s="159"/>
      <c r="G49" s="159"/>
      <c r="H49" s="159"/>
      <c r="I49" s="313"/>
      <c r="J49" s="239"/>
      <c r="K49" s="239"/>
      <c r="L49" s="474"/>
      <c r="M49" s="474"/>
      <c r="N49" s="474"/>
      <c r="O49" s="474"/>
      <c r="P49" s="474"/>
      <c r="Q49" s="474"/>
      <c r="R49" s="474"/>
      <c r="S49" s="474"/>
      <c r="T49" s="474"/>
      <c r="U49" s="9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99"/>
      <c r="AG49" s="161"/>
    </row>
    <row r="50" spans="2:27" s="160" customFormat="1" ht="44.25" customHeight="1">
      <c r="B50" s="569" t="s">
        <v>95</v>
      </c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285"/>
      <c r="O50" s="286"/>
      <c r="P50" s="289"/>
      <c r="Q50" s="103"/>
      <c r="R50" s="345" t="s">
        <v>78</v>
      </c>
      <c r="S50" s="345"/>
      <c r="T50" s="345"/>
      <c r="U50" s="345"/>
      <c r="V50" s="345"/>
      <c r="W50" s="345"/>
      <c r="X50" s="164"/>
      <c r="Y50" s="164"/>
      <c r="Z50" s="164"/>
      <c r="AA50" s="161"/>
    </row>
    <row r="51" spans="2:81" ht="52.5" customHeight="1">
      <c r="B51" s="571" t="s">
        <v>12</v>
      </c>
      <c r="C51" s="572"/>
      <c r="D51" s="371" t="s">
        <v>96</v>
      </c>
      <c r="E51" s="371"/>
      <c r="F51" s="371"/>
      <c r="G51" s="371"/>
      <c r="H51" s="371"/>
      <c r="I51" s="371"/>
      <c r="J51" s="574" t="s">
        <v>94</v>
      </c>
      <c r="K51" s="575"/>
      <c r="L51" s="575"/>
      <c r="M51" s="575"/>
      <c r="N51" s="575"/>
      <c r="O51" s="576"/>
      <c r="P51" s="162"/>
      <c r="R51" s="339" t="s">
        <v>12</v>
      </c>
      <c r="S51" s="339"/>
      <c r="T51" s="291" t="s">
        <v>41</v>
      </c>
      <c r="U51" s="291" t="s">
        <v>43</v>
      </c>
      <c r="V51" s="291" t="s">
        <v>69</v>
      </c>
      <c r="W51" s="314" t="s">
        <v>13</v>
      </c>
      <c r="X51" s="164"/>
      <c r="Y51" s="161"/>
      <c r="Z51" s="161"/>
      <c r="AA51" s="99"/>
      <c r="BF51" s="160"/>
      <c r="BG51" s="160"/>
      <c r="BH51" s="160"/>
      <c r="BI51" s="160"/>
      <c r="BJ51" s="160"/>
      <c r="BK51" s="160"/>
      <c r="BZ51" s="159"/>
      <c r="CA51" s="159"/>
      <c r="CB51" s="159"/>
      <c r="CC51" s="159"/>
    </row>
    <row r="52" spans="2:81" ht="61.5" customHeight="1">
      <c r="B52" s="565"/>
      <c r="C52" s="573"/>
      <c r="D52" s="295" t="s">
        <v>41</v>
      </c>
      <c r="E52" s="295" t="s">
        <v>42</v>
      </c>
      <c r="F52" s="295" t="s">
        <v>69</v>
      </c>
      <c r="G52" s="315" t="s">
        <v>104</v>
      </c>
      <c r="H52" s="316" t="s">
        <v>105</v>
      </c>
      <c r="I52" s="295" t="s">
        <v>3</v>
      </c>
      <c r="J52" s="295" t="s">
        <v>41</v>
      </c>
      <c r="K52" s="295" t="s">
        <v>43</v>
      </c>
      <c r="L52" s="295" t="s">
        <v>69</v>
      </c>
      <c r="M52" s="315" t="s">
        <v>104</v>
      </c>
      <c r="N52" s="295" t="s">
        <v>105</v>
      </c>
      <c r="O52" s="317" t="s">
        <v>13</v>
      </c>
      <c r="P52" s="289"/>
      <c r="R52" s="339" t="s">
        <v>14</v>
      </c>
      <c r="S52" s="339"/>
      <c r="T52" s="158"/>
      <c r="U52" s="287"/>
      <c r="W52" s="158">
        <f>SUM(T52:V52)</f>
        <v>0</v>
      </c>
      <c r="X52" s="162"/>
      <c r="Y52" s="336"/>
      <c r="Z52" s="336"/>
      <c r="AA52" s="99"/>
      <c r="BF52" s="160"/>
      <c r="BG52" s="160"/>
      <c r="BH52" s="160"/>
      <c r="BI52" s="160"/>
      <c r="BJ52" s="160"/>
      <c r="BK52" s="160"/>
      <c r="BZ52" s="159"/>
      <c r="CA52" s="159"/>
      <c r="CB52" s="159"/>
      <c r="CC52" s="159"/>
    </row>
    <row r="53" spans="2:81" ht="62.25" customHeight="1">
      <c r="B53" s="340" t="s">
        <v>14</v>
      </c>
      <c r="C53" s="341"/>
      <c r="D53" s="114"/>
      <c r="E53" s="114"/>
      <c r="F53" s="318"/>
      <c r="G53" s="158">
        <v>1</v>
      </c>
      <c r="H53" s="158"/>
      <c r="I53" s="210">
        <f>SUM(D53:H53)</f>
        <v>1</v>
      </c>
      <c r="J53" s="114"/>
      <c r="K53" s="114"/>
      <c r="L53" s="319"/>
      <c r="M53" s="319">
        <v>8</v>
      </c>
      <c r="N53" s="121"/>
      <c r="O53" s="294">
        <f>SUM(J53:N53)</f>
        <v>8</v>
      </c>
      <c r="P53" s="170"/>
      <c r="R53" s="339" t="s">
        <v>15</v>
      </c>
      <c r="S53" s="339"/>
      <c r="T53" s="158"/>
      <c r="U53" s="287"/>
      <c r="V53" s="158"/>
      <c r="W53" s="158">
        <f aca="true" t="shared" si="4" ref="W53:W64">SUM(T53:V53)</f>
        <v>0</v>
      </c>
      <c r="X53" s="162"/>
      <c r="Y53" s="336"/>
      <c r="Z53" s="336"/>
      <c r="AA53" s="99"/>
      <c r="BF53" s="160"/>
      <c r="BG53" s="160"/>
      <c r="BH53" s="160"/>
      <c r="BI53" s="160"/>
      <c r="BJ53" s="160"/>
      <c r="BK53" s="160"/>
      <c r="BZ53" s="159"/>
      <c r="CA53" s="159"/>
      <c r="CB53" s="159"/>
      <c r="CC53" s="159"/>
    </row>
    <row r="54" spans="2:81" ht="61.5" customHeight="1">
      <c r="B54" s="340" t="s">
        <v>15</v>
      </c>
      <c r="C54" s="341"/>
      <c r="D54" s="114"/>
      <c r="E54" s="114"/>
      <c r="F54" s="318">
        <f>7+1</f>
        <v>8</v>
      </c>
      <c r="G54" s="158">
        <v>10</v>
      </c>
      <c r="H54" s="158"/>
      <c r="I54" s="210">
        <f aca="true" t="shared" si="5" ref="I54:I75">SUM(D54:H54)</f>
        <v>18</v>
      </c>
      <c r="J54" s="114"/>
      <c r="K54" s="114"/>
      <c r="L54" s="319">
        <v>19</v>
      </c>
      <c r="M54" s="319">
        <v>30</v>
      </c>
      <c r="N54" s="121"/>
      <c r="O54" s="294">
        <f aca="true" t="shared" si="6" ref="O54:O73">SUM(J54:N54)</f>
        <v>49</v>
      </c>
      <c r="P54" s="170"/>
      <c r="R54" s="338" t="s">
        <v>16</v>
      </c>
      <c r="S54" s="338"/>
      <c r="T54" s="158"/>
      <c r="U54" s="287"/>
      <c r="V54" s="158"/>
      <c r="W54" s="158">
        <f>SUM(T54:V54)</f>
        <v>0</v>
      </c>
      <c r="X54" s="162"/>
      <c r="Y54" s="336"/>
      <c r="Z54" s="336"/>
      <c r="AA54" s="99"/>
      <c r="BF54" s="160"/>
      <c r="BG54" s="160"/>
      <c r="BH54" s="160"/>
      <c r="BI54" s="160"/>
      <c r="BJ54" s="160"/>
      <c r="BK54" s="160"/>
      <c r="BZ54" s="159"/>
      <c r="CA54" s="159"/>
      <c r="CB54" s="159"/>
      <c r="CC54" s="159"/>
    </row>
    <row r="55" spans="2:81" ht="61.5" customHeight="1">
      <c r="B55" s="471" t="s">
        <v>16</v>
      </c>
      <c r="C55" s="472"/>
      <c r="D55" s="125"/>
      <c r="E55" s="125"/>
      <c r="F55" s="320">
        <v>8</v>
      </c>
      <c r="G55" s="158">
        <v>3</v>
      </c>
      <c r="H55" s="158"/>
      <c r="I55" s="210">
        <f t="shared" si="5"/>
        <v>11</v>
      </c>
      <c r="J55" s="125"/>
      <c r="K55" s="125"/>
      <c r="L55" s="319">
        <v>15</v>
      </c>
      <c r="M55" s="319">
        <v>35</v>
      </c>
      <c r="N55" s="121"/>
      <c r="O55" s="294">
        <f t="shared" si="6"/>
        <v>50</v>
      </c>
      <c r="P55" s="170"/>
      <c r="R55" s="339" t="s">
        <v>17</v>
      </c>
      <c r="S55" s="339"/>
      <c r="T55" s="158"/>
      <c r="U55" s="287"/>
      <c r="V55" s="158"/>
      <c r="W55" s="158">
        <f t="shared" si="4"/>
        <v>0</v>
      </c>
      <c r="X55" s="162"/>
      <c r="Y55" s="336"/>
      <c r="Z55" s="336"/>
      <c r="AA55" s="99"/>
      <c r="BF55" s="160"/>
      <c r="BG55" s="160"/>
      <c r="BH55" s="160"/>
      <c r="BI55" s="160"/>
      <c r="BJ55" s="160"/>
      <c r="BK55" s="160"/>
      <c r="BZ55" s="159"/>
      <c r="CA55" s="159"/>
      <c r="CB55" s="159"/>
      <c r="CC55" s="159"/>
    </row>
    <row r="56" spans="2:81" ht="61.5" customHeight="1">
      <c r="B56" s="340" t="s">
        <v>17</v>
      </c>
      <c r="C56" s="341"/>
      <c r="D56" s="75"/>
      <c r="E56" s="75"/>
      <c r="F56" s="321">
        <v>1</v>
      </c>
      <c r="G56" s="158"/>
      <c r="H56" s="158"/>
      <c r="I56" s="210">
        <f t="shared" si="5"/>
        <v>1</v>
      </c>
      <c r="J56" s="75"/>
      <c r="K56" s="75"/>
      <c r="L56" s="319">
        <v>2</v>
      </c>
      <c r="M56" s="319">
        <v>3</v>
      </c>
      <c r="N56" s="121"/>
      <c r="O56" s="294">
        <f t="shared" si="6"/>
        <v>5</v>
      </c>
      <c r="P56" s="170"/>
      <c r="R56" s="339" t="s">
        <v>18</v>
      </c>
      <c r="S56" s="339"/>
      <c r="T56" s="158"/>
      <c r="U56" s="287"/>
      <c r="V56" s="158"/>
      <c r="W56" s="158">
        <f t="shared" si="4"/>
        <v>0</v>
      </c>
      <c r="X56" s="162"/>
      <c r="Y56" s="336"/>
      <c r="Z56" s="336"/>
      <c r="AA56" s="99"/>
      <c r="BF56" s="160"/>
      <c r="BG56" s="160"/>
      <c r="BH56" s="160"/>
      <c r="BI56" s="160"/>
      <c r="BJ56" s="160"/>
      <c r="BK56" s="160"/>
      <c r="BZ56" s="159"/>
      <c r="CA56" s="159"/>
      <c r="CB56" s="159"/>
      <c r="CC56" s="159"/>
    </row>
    <row r="57" spans="2:81" ht="53.25" customHeight="1">
      <c r="B57" s="577" t="s">
        <v>18</v>
      </c>
      <c r="C57" s="578"/>
      <c r="D57" s="75"/>
      <c r="E57" s="75"/>
      <c r="F57" s="321">
        <v>1</v>
      </c>
      <c r="G57" s="158"/>
      <c r="H57" s="158"/>
      <c r="I57" s="210">
        <f t="shared" si="5"/>
        <v>1</v>
      </c>
      <c r="J57" s="75"/>
      <c r="K57" s="75"/>
      <c r="L57" s="319">
        <v>5</v>
      </c>
      <c r="M57" s="319">
        <v>14</v>
      </c>
      <c r="N57" s="121"/>
      <c r="O57" s="294">
        <f t="shared" si="6"/>
        <v>19</v>
      </c>
      <c r="P57" s="170"/>
      <c r="R57" s="338" t="s">
        <v>79</v>
      </c>
      <c r="S57" s="338"/>
      <c r="T57" s="158"/>
      <c r="U57" s="287"/>
      <c r="V57" s="287">
        <v>1</v>
      </c>
      <c r="W57" s="158">
        <f t="shared" si="4"/>
        <v>1</v>
      </c>
      <c r="X57" s="162"/>
      <c r="Y57" s="336"/>
      <c r="Z57" s="336"/>
      <c r="AA57" s="99"/>
      <c r="BF57" s="160"/>
      <c r="BG57" s="160"/>
      <c r="BH57" s="160"/>
      <c r="BI57" s="160"/>
      <c r="BJ57" s="160"/>
      <c r="BK57" s="160"/>
      <c r="BZ57" s="159"/>
      <c r="CA57" s="159"/>
      <c r="CB57" s="159"/>
      <c r="CC57" s="159"/>
    </row>
    <row r="58" spans="2:81" ht="54.75" customHeight="1">
      <c r="B58" s="340" t="s">
        <v>106</v>
      </c>
      <c r="C58" s="579"/>
      <c r="D58" s="75"/>
      <c r="E58" s="75"/>
      <c r="F58" s="321">
        <v>7</v>
      </c>
      <c r="G58" s="158">
        <v>2</v>
      </c>
      <c r="H58" s="158"/>
      <c r="I58" s="210">
        <f t="shared" si="5"/>
        <v>9</v>
      </c>
      <c r="J58" s="75"/>
      <c r="K58" s="75"/>
      <c r="L58" s="319">
        <v>25</v>
      </c>
      <c r="M58" s="319">
        <v>8</v>
      </c>
      <c r="N58" s="121"/>
      <c r="O58" s="294">
        <f t="shared" si="6"/>
        <v>33</v>
      </c>
      <c r="P58" s="170"/>
      <c r="R58" s="338" t="s">
        <v>67</v>
      </c>
      <c r="S58" s="338"/>
      <c r="T58" s="158"/>
      <c r="U58" s="287"/>
      <c r="V58" s="287"/>
      <c r="W58" s="158">
        <f t="shared" si="4"/>
        <v>0</v>
      </c>
      <c r="X58" s="162"/>
      <c r="Y58" s="336"/>
      <c r="Z58" s="336"/>
      <c r="AA58" s="99"/>
      <c r="BF58" s="160"/>
      <c r="BG58" s="160"/>
      <c r="BH58" s="160"/>
      <c r="BI58" s="160"/>
      <c r="BJ58" s="160"/>
      <c r="BK58" s="160"/>
      <c r="BZ58" s="159"/>
      <c r="CA58" s="159"/>
      <c r="CB58" s="159"/>
      <c r="CC58" s="159"/>
    </row>
    <row r="59" spans="2:81" ht="54.75" customHeight="1">
      <c r="B59" s="577" t="s">
        <v>107</v>
      </c>
      <c r="C59" s="578"/>
      <c r="D59" s="75"/>
      <c r="E59" s="75"/>
      <c r="F59" s="321">
        <v>1</v>
      </c>
      <c r="G59" s="121">
        <v>2</v>
      </c>
      <c r="H59" s="121"/>
      <c r="I59" s="299">
        <f t="shared" si="5"/>
        <v>3</v>
      </c>
      <c r="J59" s="75"/>
      <c r="K59" s="75"/>
      <c r="L59" s="321">
        <v>2</v>
      </c>
      <c r="M59" s="321">
        <v>1</v>
      </c>
      <c r="N59" s="121"/>
      <c r="O59" s="322">
        <f t="shared" si="6"/>
        <v>3</v>
      </c>
      <c r="P59" s="170"/>
      <c r="R59" s="471" t="s">
        <v>56</v>
      </c>
      <c r="S59" s="472"/>
      <c r="T59" s="158"/>
      <c r="U59" s="287"/>
      <c r="V59" s="158"/>
      <c r="W59" s="158">
        <f t="shared" si="4"/>
        <v>0</v>
      </c>
      <c r="X59" s="162"/>
      <c r="Y59" s="336"/>
      <c r="Z59" s="336"/>
      <c r="AA59" s="99"/>
      <c r="BF59" s="160"/>
      <c r="BG59" s="160"/>
      <c r="BH59" s="160"/>
      <c r="BI59" s="160"/>
      <c r="BJ59" s="160"/>
      <c r="BK59" s="160"/>
      <c r="BZ59" s="159"/>
      <c r="CA59" s="159"/>
      <c r="CB59" s="159"/>
      <c r="CC59" s="159"/>
    </row>
    <row r="60" spans="2:81" ht="54.75" customHeight="1">
      <c r="B60" s="577" t="s">
        <v>136</v>
      </c>
      <c r="C60" s="578"/>
      <c r="D60" s="75"/>
      <c r="E60" s="75"/>
      <c r="F60" s="321"/>
      <c r="G60" s="158"/>
      <c r="H60" s="158"/>
      <c r="I60" s="299">
        <f t="shared" si="5"/>
        <v>0</v>
      </c>
      <c r="J60" s="75"/>
      <c r="K60" s="75"/>
      <c r="L60" s="321"/>
      <c r="M60" s="321"/>
      <c r="N60" s="121"/>
      <c r="O60" s="322">
        <f t="shared" si="6"/>
        <v>0</v>
      </c>
      <c r="P60" s="170"/>
      <c r="R60" s="338" t="s">
        <v>57</v>
      </c>
      <c r="S60" s="338"/>
      <c r="T60" s="158"/>
      <c r="U60" s="287">
        <v>1</v>
      </c>
      <c r="V60" s="158"/>
      <c r="W60" s="158">
        <f t="shared" si="4"/>
        <v>1</v>
      </c>
      <c r="X60" s="162"/>
      <c r="Y60" s="336"/>
      <c r="Z60" s="336"/>
      <c r="AA60" s="99"/>
      <c r="BF60" s="160"/>
      <c r="BG60" s="160"/>
      <c r="BH60" s="160"/>
      <c r="BI60" s="160"/>
      <c r="BJ60" s="160"/>
      <c r="BK60" s="160"/>
      <c r="BZ60" s="159"/>
      <c r="CA60" s="159"/>
      <c r="CB60" s="159"/>
      <c r="CC60" s="159"/>
    </row>
    <row r="61" spans="2:81" ht="54.75" customHeight="1">
      <c r="B61" s="577" t="s">
        <v>137</v>
      </c>
      <c r="C61" s="578"/>
      <c r="D61" s="76"/>
      <c r="E61" s="76">
        <v>1</v>
      </c>
      <c r="F61" s="321"/>
      <c r="G61" s="121">
        <v>1</v>
      </c>
      <c r="H61" s="121"/>
      <c r="I61" s="299">
        <f t="shared" si="5"/>
        <v>2</v>
      </c>
      <c r="J61" s="76"/>
      <c r="K61" s="76"/>
      <c r="L61" s="321"/>
      <c r="M61" s="321">
        <v>3</v>
      </c>
      <c r="N61" s="121"/>
      <c r="O61" s="322">
        <f t="shared" si="6"/>
        <v>3</v>
      </c>
      <c r="P61" s="170"/>
      <c r="R61" s="582" t="s">
        <v>58</v>
      </c>
      <c r="S61" s="582"/>
      <c r="T61" s="158"/>
      <c r="U61" s="287"/>
      <c r="V61" s="158"/>
      <c r="W61" s="158">
        <f t="shared" si="4"/>
        <v>0</v>
      </c>
      <c r="X61" s="162"/>
      <c r="Y61" s="336"/>
      <c r="Z61" s="336"/>
      <c r="AA61" s="99"/>
      <c r="BF61" s="160"/>
      <c r="BG61" s="160"/>
      <c r="BH61" s="160"/>
      <c r="BI61" s="160"/>
      <c r="BJ61" s="160"/>
      <c r="BK61" s="160"/>
      <c r="BZ61" s="159"/>
      <c r="CA61" s="159"/>
      <c r="CB61" s="159"/>
      <c r="CC61" s="159"/>
    </row>
    <row r="62" spans="2:81" ht="29.25" customHeight="1">
      <c r="B62" s="580" t="s">
        <v>26</v>
      </c>
      <c r="C62" s="581"/>
      <c r="D62" s="76"/>
      <c r="E62" s="76"/>
      <c r="F62" s="321">
        <v>1</v>
      </c>
      <c r="G62" s="158">
        <v>1</v>
      </c>
      <c r="H62" s="158"/>
      <c r="I62" s="299">
        <f t="shared" si="5"/>
        <v>2</v>
      </c>
      <c r="J62" s="76"/>
      <c r="K62" s="76"/>
      <c r="L62" s="321">
        <v>5</v>
      </c>
      <c r="M62" s="321">
        <v>9</v>
      </c>
      <c r="N62" s="121"/>
      <c r="O62" s="322">
        <f t="shared" si="6"/>
        <v>14</v>
      </c>
      <c r="P62" s="170"/>
      <c r="R62" s="338" t="s">
        <v>119</v>
      </c>
      <c r="S62" s="338"/>
      <c r="T62" s="158"/>
      <c r="U62" s="287"/>
      <c r="V62" s="158">
        <v>1</v>
      </c>
      <c r="W62" s="158">
        <f>SUM(T62:V62)</f>
        <v>1</v>
      </c>
      <c r="X62" s="162"/>
      <c r="Y62" s="336"/>
      <c r="Z62" s="336"/>
      <c r="BF62" s="160"/>
      <c r="BG62" s="160"/>
      <c r="BH62" s="160"/>
      <c r="BI62" s="160"/>
      <c r="BJ62" s="160"/>
      <c r="BK62" s="160"/>
      <c r="BZ62" s="159"/>
      <c r="CA62" s="159"/>
      <c r="CB62" s="159"/>
      <c r="CC62" s="159"/>
    </row>
    <row r="63" spans="2:81" ht="29.25" customHeight="1">
      <c r="B63" s="580" t="s">
        <v>60</v>
      </c>
      <c r="C63" s="581"/>
      <c r="D63" s="76"/>
      <c r="E63" s="76"/>
      <c r="F63" s="321"/>
      <c r="G63" s="158"/>
      <c r="H63" s="158"/>
      <c r="I63" s="299">
        <f t="shared" si="5"/>
        <v>0</v>
      </c>
      <c r="J63" s="76"/>
      <c r="K63" s="76"/>
      <c r="L63" s="321"/>
      <c r="M63" s="321">
        <v>2</v>
      </c>
      <c r="N63" s="121"/>
      <c r="O63" s="322">
        <f t="shared" si="6"/>
        <v>2</v>
      </c>
      <c r="P63" s="170"/>
      <c r="R63" s="583" t="s">
        <v>112</v>
      </c>
      <c r="S63" s="584"/>
      <c r="T63" s="323"/>
      <c r="U63" s="158"/>
      <c r="V63" s="158">
        <v>1</v>
      </c>
      <c r="W63" s="158">
        <f t="shared" si="4"/>
        <v>1</v>
      </c>
      <c r="X63" s="162"/>
      <c r="Y63" s="289"/>
      <c r="Z63" s="289"/>
      <c r="BF63" s="160"/>
      <c r="BG63" s="160"/>
      <c r="BH63" s="160"/>
      <c r="BI63" s="160"/>
      <c r="BJ63" s="160"/>
      <c r="BK63" s="160"/>
      <c r="BZ63" s="159"/>
      <c r="CA63" s="159"/>
      <c r="CB63" s="159"/>
      <c r="CC63" s="159"/>
    </row>
    <row r="64" spans="2:81" ht="40.5" customHeight="1">
      <c r="B64" s="580" t="s">
        <v>110</v>
      </c>
      <c r="C64" s="581"/>
      <c r="D64" s="76"/>
      <c r="E64" s="76"/>
      <c r="F64" s="321"/>
      <c r="G64" s="121">
        <v>1</v>
      </c>
      <c r="H64" s="121"/>
      <c r="I64" s="299">
        <f t="shared" si="5"/>
        <v>1</v>
      </c>
      <c r="J64" s="76"/>
      <c r="K64" s="76"/>
      <c r="L64" s="321"/>
      <c r="M64" s="321"/>
      <c r="N64" s="121"/>
      <c r="O64" s="322">
        <f t="shared" si="6"/>
        <v>0</v>
      </c>
      <c r="P64" s="170"/>
      <c r="R64" s="582" t="s">
        <v>139</v>
      </c>
      <c r="S64" s="582"/>
      <c r="T64" s="324"/>
      <c r="U64" s="324"/>
      <c r="V64" s="325">
        <v>1</v>
      </c>
      <c r="W64" s="158">
        <f t="shared" si="4"/>
        <v>1</v>
      </c>
      <c r="X64" s="162"/>
      <c r="Y64" s="289"/>
      <c r="Z64" s="289"/>
      <c r="BF64" s="160"/>
      <c r="BG64" s="160"/>
      <c r="BH64" s="160"/>
      <c r="BI64" s="160"/>
      <c r="BJ64" s="160"/>
      <c r="BK64" s="160"/>
      <c r="BZ64" s="159"/>
      <c r="CA64" s="159"/>
      <c r="CB64" s="159"/>
      <c r="CC64" s="159"/>
    </row>
    <row r="65" spans="2:81" ht="42" customHeight="1">
      <c r="B65" s="471" t="s">
        <v>111</v>
      </c>
      <c r="C65" s="472"/>
      <c r="D65" s="76"/>
      <c r="E65" s="76"/>
      <c r="F65" s="326"/>
      <c r="G65" s="158"/>
      <c r="H65" s="158"/>
      <c r="I65" s="210">
        <f t="shared" si="5"/>
        <v>0</v>
      </c>
      <c r="J65" s="76"/>
      <c r="K65" s="76"/>
      <c r="L65" s="321"/>
      <c r="M65" s="321">
        <v>3</v>
      </c>
      <c r="N65" s="121"/>
      <c r="O65" s="322">
        <f t="shared" si="6"/>
        <v>3</v>
      </c>
      <c r="P65" s="327"/>
      <c r="Q65" s="327"/>
      <c r="R65" s="337" t="s">
        <v>55</v>
      </c>
      <c r="S65" s="337"/>
      <c r="T65" s="158"/>
      <c r="U65" s="287">
        <f>SUM(U52:U64)</f>
        <v>1</v>
      </c>
      <c r="V65" s="158">
        <f>SUM(V52:V64)</f>
        <v>4</v>
      </c>
      <c r="W65" s="158">
        <f>SUM(W52:W64)</f>
        <v>5</v>
      </c>
      <c r="X65" s="289"/>
      <c r="Y65" s="336"/>
      <c r="Z65" s="336"/>
      <c r="BF65" s="160"/>
      <c r="BG65" s="160"/>
      <c r="BH65" s="160"/>
      <c r="BI65" s="160"/>
      <c r="BJ65" s="160"/>
      <c r="BK65" s="160"/>
      <c r="BZ65" s="159"/>
      <c r="CA65" s="159"/>
      <c r="CB65" s="159"/>
      <c r="CC65" s="159"/>
    </row>
    <row r="66" spans="2:81" ht="33" customHeight="1">
      <c r="B66" s="471" t="s">
        <v>112</v>
      </c>
      <c r="C66" s="472"/>
      <c r="D66" s="76"/>
      <c r="E66" s="76"/>
      <c r="F66" s="326"/>
      <c r="G66" s="158"/>
      <c r="H66" s="158">
        <v>1</v>
      </c>
      <c r="I66" s="210">
        <f t="shared" si="5"/>
        <v>1</v>
      </c>
      <c r="J66" s="76"/>
      <c r="K66" s="76"/>
      <c r="L66" s="321">
        <v>1</v>
      </c>
      <c r="M66" s="321">
        <v>5</v>
      </c>
      <c r="N66" s="121"/>
      <c r="O66" s="294">
        <f t="shared" si="6"/>
        <v>6</v>
      </c>
      <c r="P66" s="327"/>
      <c r="Q66" s="327"/>
      <c r="R66" s="327"/>
      <c r="S66" s="289"/>
      <c r="T66" s="170"/>
      <c r="U66" s="170"/>
      <c r="V66" s="170"/>
      <c r="W66" s="170"/>
      <c r="X66" s="170"/>
      <c r="Y66" s="170"/>
      <c r="Z66" s="170"/>
      <c r="BF66" s="160"/>
      <c r="BG66" s="160"/>
      <c r="BH66" s="160"/>
      <c r="BI66" s="160"/>
      <c r="BJ66" s="160"/>
      <c r="BK66" s="160"/>
      <c r="BZ66" s="159"/>
      <c r="CA66" s="159"/>
      <c r="CB66" s="159"/>
      <c r="CC66" s="159"/>
    </row>
    <row r="67" spans="2:81" ht="33" customHeight="1">
      <c r="B67" s="471" t="s">
        <v>118</v>
      </c>
      <c r="C67" s="472"/>
      <c r="D67" s="76"/>
      <c r="E67" s="76">
        <v>1</v>
      </c>
      <c r="F67" s="321">
        <v>8</v>
      </c>
      <c r="G67" s="158"/>
      <c r="H67" s="158">
        <v>1</v>
      </c>
      <c r="I67" s="210">
        <f t="shared" si="5"/>
        <v>10</v>
      </c>
      <c r="J67" s="76"/>
      <c r="K67" s="76">
        <v>1</v>
      </c>
      <c r="L67" s="321">
        <f>5+1</f>
        <v>6</v>
      </c>
      <c r="M67" s="321">
        <v>6</v>
      </c>
      <c r="N67" s="121"/>
      <c r="O67" s="294">
        <f t="shared" si="6"/>
        <v>13</v>
      </c>
      <c r="P67" s="327"/>
      <c r="Q67" s="327"/>
      <c r="R67" s="327"/>
      <c r="S67" s="289"/>
      <c r="T67" s="170"/>
      <c r="U67" s="170"/>
      <c r="V67" s="170"/>
      <c r="W67" s="170"/>
      <c r="X67" s="170"/>
      <c r="Y67" s="170"/>
      <c r="Z67" s="170"/>
      <c r="BF67" s="160"/>
      <c r="BG67" s="160"/>
      <c r="BH67" s="160"/>
      <c r="BI67" s="160"/>
      <c r="BJ67" s="160"/>
      <c r="BK67" s="160"/>
      <c r="BZ67" s="159"/>
      <c r="CA67" s="159"/>
      <c r="CB67" s="159"/>
      <c r="CC67" s="159"/>
    </row>
    <row r="68" spans="2:81" ht="33" customHeight="1">
      <c r="B68" s="471" t="s">
        <v>130</v>
      </c>
      <c r="C68" s="472"/>
      <c r="D68" s="76"/>
      <c r="E68" s="76"/>
      <c r="F68" s="326"/>
      <c r="G68" s="158"/>
      <c r="H68" s="158"/>
      <c r="I68" s="210">
        <f t="shared" si="5"/>
        <v>0</v>
      </c>
      <c r="J68" s="76"/>
      <c r="K68" s="76"/>
      <c r="L68" s="319"/>
      <c r="M68" s="319">
        <v>1</v>
      </c>
      <c r="N68" s="121"/>
      <c r="O68" s="294">
        <f t="shared" si="6"/>
        <v>1</v>
      </c>
      <c r="P68" s="327"/>
      <c r="Q68" s="327"/>
      <c r="R68" s="327"/>
      <c r="S68" s="289"/>
      <c r="T68" s="170"/>
      <c r="U68" s="170"/>
      <c r="V68" s="170"/>
      <c r="W68" s="170"/>
      <c r="X68" s="170"/>
      <c r="Y68" s="170"/>
      <c r="Z68" s="170"/>
      <c r="BF68" s="160"/>
      <c r="BG68" s="160"/>
      <c r="BH68" s="160"/>
      <c r="BI68" s="160"/>
      <c r="BJ68" s="160"/>
      <c r="BK68" s="160"/>
      <c r="BZ68" s="159"/>
      <c r="CA68" s="159"/>
      <c r="CB68" s="159"/>
      <c r="CC68" s="159"/>
    </row>
    <row r="69" spans="2:81" ht="44.25" customHeight="1">
      <c r="B69" s="471" t="s">
        <v>116</v>
      </c>
      <c r="C69" s="472"/>
      <c r="D69" s="76"/>
      <c r="E69" s="125"/>
      <c r="F69" s="323"/>
      <c r="G69" s="158"/>
      <c r="H69" s="158"/>
      <c r="I69" s="210">
        <f t="shared" si="5"/>
        <v>0</v>
      </c>
      <c r="J69" s="76"/>
      <c r="K69" s="76"/>
      <c r="L69" s="319"/>
      <c r="M69" s="319">
        <v>6</v>
      </c>
      <c r="N69" s="121"/>
      <c r="O69" s="294">
        <f t="shared" si="6"/>
        <v>6</v>
      </c>
      <c r="P69" s="327"/>
      <c r="Q69" s="327"/>
      <c r="R69" s="327"/>
      <c r="S69" s="289"/>
      <c r="T69" s="170"/>
      <c r="U69" s="170"/>
      <c r="V69" s="170"/>
      <c r="W69" s="170"/>
      <c r="X69" s="170"/>
      <c r="Y69" s="170"/>
      <c r="Z69" s="170"/>
      <c r="BF69" s="160"/>
      <c r="BG69" s="160"/>
      <c r="BH69" s="160"/>
      <c r="BI69" s="160"/>
      <c r="BJ69" s="160"/>
      <c r="BK69" s="160"/>
      <c r="BZ69" s="159"/>
      <c r="CA69" s="159"/>
      <c r="CB69" s="159"/>
      <c r="CC69" s="159"/>
    </row>
    <row r="70" spans="2:81" ht="33" customHeight="1">
      <c r="B70" s="471" t="s">
        <v>113</v>
      </c>
      <c r="C70" s="472"/>
      <c r="D70" s="76"/>
      <c r="E70" s="76"/>
      <c r="F70" s="321"/>
      <c r="G70" s="158">
        <v>1</v>
      </c>
      <c r="H70" s="158"/>
      <c r="I70" s="210">
        <f t="shared" si="5"/>
        <v>1</v>
      </c>
      <c r="J70" s="76"/>
      <c r="K70" s="76"/>
      <c r="L70" s="319"/>
      <c r="M70" s="319"/>
      <c r="N70" s="121"/>
      <c r="O70" s="294">
        <f t="shared" si="6"/>
        <v>0</v>
      </c>
      <c r="P70" s="170"/>
      <c r="R70" s="289"/>
      <c r="S70" s="289"/>
      <c r="T70" s="170"/>
      <c r="U70" s="170"/>
      <c r="V70" s="170"/>
      <c r="W70" s="170"/>
      <c r="X70" s="170"/>
      <c r="Y70" s="170"/>
      <c r="Z70" s="170"/>
      <c r="BF70" s="160"/>
      <c r="BG70" s="160"/>
      <c r="BH70" s="160"/>
      <c r="BI70" s="160"/>
      <c r="BJ70" s="160"/>
      <c r="BK70" s="160"/>
      <c r="BZ70" s="159"/>
      <c r="CA70" s="159"/>
      <c r="CB70" s="159"/>
      <c r="CC70" s="159"/>
    </row>
    <row r="71" spans="2:81" ht="33" customHeight="1">
      <c r="B71" s="471" t="s">
        <v>114</v>
      </c>
      <c r="C71" s="472"/>
      <c r="D71" s="76"/>
      <c r="E71" s="76"/>
      <c r="F71" s="321">
        <v>1</v>
      </c>
      <c r="G71" s="158"/>
      <c r="H71" s="158"/>
      <c r="I71" s="210">
        <f t="shared" si="5"/>
        <v>1</v>
      </c>
      <c r="J71" s="76"/>
      <c r="K71" s="76"/>
      <c r="L71" s="319"/>
      <c r="M71" s="319"/>
      <c r="N71" s="121"/>
      <c r="O71" s="294">
        <f t="shared" si="6"/>
        <v>0</v>
      </c>
      <c r="P71" s="170"/>
      <c r="R71" s="289"/>
      <c r="S71" s="289"/>
      <c r="T71" s="170"/>
      <c r="U71" s="170"/>
      <c r="V71" s="170"/>
      <c r="W71" s="170"/>
      <c r="X71" s="170"/>
      <c r="Y71" s="170"/>
      <c r="Z71" s="170"/>
      <c r="BF71" s="160"/>
      <c r="BG71" s="160"/>
      <c r="BH71" s="160"/>
      <c r="BI71" s="160"/>
      <c r="BJ71" s="160"/>
      <c r="BK71" s="160"/>
      <c r="BZ71" s="159"/>
      <c r="CA71" s="159"/>
      <c r="CB71" s="159"/>
      <c r="CC71" s="159"/>
    </row>
    <row r="72" spans="2:81" ht="33" customHeight="1">
      <c r="B72" s="471" t="s">
        <v>105</v>
      </c>
      <c r="C72" s="472"/>
      <c r="D72" s="76"/>
      <c r="E72" s="76"/>
      <c r="F72" s="326"/>
      <c r="G72" s="158"/>
      <c r="H72" s="158"/>
      <c r="I72" s="210">
        <f t="shared" si="5"/>
        <v>0</v>
      </c>
      <c r="J72" s="76"/>
      <c r="K72" s="76"/>
      <c r="L72" s="319">
        <v>2</v>
      </c>
      <c r="M72" s="319"/>
      <c r="N72" s="121"/>
      <c r="O72" s="294">
        <f t="shared" si="6"/>
        <v>2</v>
      </c>
      <c r="P72" s="170"/>
      <c r="R72" s="289"/>
      <c r="S72" s="289"/>
      <c r="T72" s="170"/>
      <c r="U72" s="170"/>
      <c r="V72" s="170"/>
      <c r="W72" s="170"/>
      <c r="X72" s="170"/>
      <c r="Y72" s="170"/>
      <c r="Z72" s="170"/>
      <c r="BF72" s="160"/>
      <c r="BG72" s="160"/>
      <c r="BH72" s="160"/>
      <c r="BI72" s="160"/>
      <c r="BJ72" s="160"/>
      <c r="BK72" s="160"/>
      <c r="BZ72" s="159"/>
      <c r="CA72" s="159"/>
      <c r="CB72" s="159"/>
      <c r="CC72" s="159"/>
    </row>
    <row r="73" spans="2:81" ht="33" customHeight="1">
      <c r="B73" s="471" t="s">
        <v>109</v>
      </c>
      <c r="C73" s="472"/>
      <c r="D73" s="76"/>
      <c r="E73" s="76"/>
      <c r="F73" s="326"/>
      <c r="G73" s="158">
        <v>1</v>
      </c>
      <c r="H73" s="158"/>
      <c r="I73" s="210">
        <f t="shared" si="5"/>
        <v>1</v>
      </c>
      <c r="J73" s="76"/>
      <c r="K73" s="76"/>
      <c r="L73" s="319"/>
      <c r="M73" s="319"/>
      <c r="N73" s="121"/>
      <c r="O73" s="294">
        <f t="shared" si="6"/>
        <v>0</v>
      </c>
      <c r="P73" s="170"/>
      <c r="R73" s="289"/>
      <c r="S73" s="289"/>
      <c r="T73" s="170"/>
      <c r="U73" s="170"/>
      <c r="V73" s="170"/>
      <c r="W73" s="170"/>
      <c r="X73" s="170"/>
      <c r="Y73" s="170"/>
      <c r="Z73" s="170"/>
      <c r="BF73" s="160"/>
      <c r="BG73" s="160"/>
      <c r="BH73" s="160"/>
      <c r="BI73" s="160"/>
      <c r="BJ73" s="160"/>
      <c r="BK73" s="160"/>
      <c r="BZ73" s="159"/>
      <c r="CA73" s="159"/>
      <c r="CB73" s="159"/>
      <c r="CC73" s="159"/>
    </row>
    <row r="74" spans="2:81" ht="33" customHeight="1">
      <c r="B74" s="471" t="s">
        <v>61</v>
      </c>
      <c r="C74" s="472"/>
      <c r="D74" s="76"/>
      <c r="E74" s="76"/>
      <c r="F74" s="326">
        <v>1</v>
      </c>
      <c r="G74" s="158"/>
      <c r="H74" s="158"/>
      <c r="I74" s="210">
        <f>SUM(D74:H74)</f>
        <v>1</v>
      </c>
      <c r="J74" s="76"/>
      <c r="K74" s="76"/>
      <c r="L74" s="319"/>
      <c r="M74" s="319"/>
      <c r="N74" s="121"/>
      <c r="O74" s="294"/>
      <c r="P74" s="170"/>
      <c r="R74" s="289"/>
      <c r="S74" s="289"/>
      <c r="T74" s="170"/>
      <c r="U74" s="170"/>
      <c r="V74" s="170"/>
      <c r="W74" s="170"/>
      <c r="X74" s="170"/>
      <c r="Y74" s="170"/>
      <c r="Z74" s="170"/>
      <c r="BF74" s="160"/>
      <c r="BG74" s="160"/>
      <c r="BH74" s="160"/>
      <c r="BI74" s="160"/>
      <c r="BJ74" s="160"/>
      <c r="BK74" s="160"/>
      <c r="BZ74" s="159"/>
      <c r="CA74" s="159"/>
      <c r="CB74" s="159"/>
      <c r="CC74" s="159"/>
    </row>
    <row r="75" spans="2:16" ht="33" customHeight="1">
      <c r="B75" s="350" t="s">
        <v>55</v>
      </c>
      <c r="C75" s="470"/>
      <c r="D75" s="75">
        <f>SUM(D53:D65)</f>
        <v>0</v>
      </c>
      <c r="E75" s="75">
        <f>SUM(E53:E72)</f>
        <v>2</v>
      </c>
      <c r="F75" s="75">
        <f>SUM(F53:F74)</f>
        <v>37</v>
      </c>
      <c r="G75" s="114">
        <f>SUM(G53:G73)</f>
        <v>23</v>
      </c>
      <c r="H75" s="158">
        <f>SUM(H53:H73)</f>
        <v>2</v>
      </c>
      <c r="I75" s="210">
        <f t="shared" si="5"/>
        <v>64</v>
      </c>
      <c r="J75" s="135">
        <f>SUM(J53:J65)</f>
        <v>0</v>
      </c>
      <c r="K75" s="135">
        <f>SUM(K53:K74)</f>
        <v>1</v>
      </c>
      <c r="L75" s="114">
        <f>SUM(L53:L72)</f>
        <v>82</v>
      </c>
      <c r="M75" s="114">
        <f>SUM(M53:M72)</f>
        <v>134</v>
      </c>
      <c r="N75" s="114">
        <f>SUM(N53:N72)</f>
        <v>0</v>
      </c>
      <c r="O75" s="293">
        <f>SUM(O53:O73)</f>
        <v>217</v>
      </c>
      <c r="P75" s="170"/>
    </row>
    <row r="76" spans="5:12" ht="69" customHeight="1">
      <c r="E76" s="242"/>
      <c r="F76" s="328"/>
      <c r="G76" s="270"/>
      <c r="J76" s="329"/>
      <c r="K76" s="329"/>
      <c r="L76" s="329"/>
    </row>
    <row r="77" spans="2:81" s="99" customFormat="1" ht="33.75" customHeight="1">
      <c r="B77" s="161"/>
      <c r="C77" s="161"/>
      <c r="D77" s="34"/>
      <c r="F77" s="330"/>
      <c r="J77" s="331"/>
      <c r="K77" s="331"/>
      <c r="L77" s="331"/>
      <c r="R77" s="34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</row>
    <row r="78" spans="2:81" s="99" customFormat="1" ht="15" customHeight="1">
      <c r="B78" s="161"/>
      <c r="C78" s="161"/>
      <c r="D78" s="34"/>
      <c r="F78" s="330"/>
      <c r="J78" s="331"/>
      <c r="K78" s="331"/>
      <c r="L78" s="331"/>
      <c r="R78" s="34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</row>
    <row r="79" spans="2:81" s="99" customFormat="1" ht="15" customHeight="1">
      <c r="B79" s="161"/>
      <c r="C79" s="161"/>
      <c r="D79" s="34"/>
      <c r="F79" s="330"/>
      <c r="J79" s="331"/>
      <c r="K79" s="331"/>
      <c r="L79" s="331"/>
      <c r="R79" s="34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</row>
    <row r="80" spans="2:81" s="99" customFormat="1" ht="15" customHeight="1">
      <c r="B80" s="161"/>
      <c r="C80" s="161"/>
      <c r="D80" s="34"/>
      <c r="F80" s="330"/>
      <c r="J80" s="331"/>
      <c r="K80" s="331"/>
      <c r="L80" s="331"/>
      <c r="R80" s="34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</row>
    <row r="81" spans="2:81" s="99" customFormat="1" ht="15" customHeight="1">
      <c r="B81" s="161"/>
      <c r="C81" s="161"/>
      <c r="D81" s="34"/>
      <c r="F81" s="330"/>
      <c r="J81" s="331"/>
      <c r="K81" s="331"/>
      <c r="L81" s="331"/>
      <c r="R81" s="34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</row>
    <row r="82" spans="6:12" ht="15" customHeight="1">
      <c r="F82" s="330"/>
      <c r="J82" s="331"/>
      <c r="K82" s="331"/>
      <c r="L82" s="331"/>
    </row>
    <row r="83" spans="6:12" ht="15" customHeight="1">
      <c r="F83" s="330"/>
      <c r="J83" s="331"/>
      <c r="K83" s="331"/>
      <c r="L83" s="331"/>
    </row>
    <row r="84" spans="6:12" ht="15" customHeight="1">
      <c r="F84" s="330"/>
      <c r="J84" s="331"/>
      <c r="K84" s="331"/>
      <c r="L84" s="331"/>
    </row>
    <row r="85" spans="6:12" ht="15" customHeight="1">
      <c r="F85" s="330"/>
      <c r="J85" s="331"/>
      <c r="K85" s="331"/>
      <c r="L85" s="331"/>
    </row>
    <row r="86" spans="6:12" ht="15" customHeight="1">
      <c r="F86" s="330"/>
      <c r="J86" s="331"/>
      <c r="K86" s="331"/>
      <c r="L86" s="331"/>
    </row>
    <row r="87" spans="6:12" ht="15" customHeight="1">
      <c r="F87" s="330"/>
      <c r="J87" s="331"/>
      <c r="K87" s="331"/>
      <c r="L87" s="331"/>
    </row>
    <row r="88" spans="6:12" ht="15" customHeight="1">
      <c r="F88" s="330"/>
      <c r="J88" s="331"/>
      <c r="K88" s="331"/>
      <c r="L88" s="331"/>
    </row>
    <row r="89" spans="6:12" ht="15" customHeight="1">
      <c r="F89" s="330"/>
      <c r="J89" s="331"/>
      <c r="K89" s="331"/>
      <c r="L89" s="331"/>
    </row>
    <row r="90" spans="6:12" ht="15" customHeight="1">
      <c r="F90" s="330"/>
      <c r="J90" s="331"/>
      <c r="K90" s="331"/>
      <c r="L90" s="331"/>
    </row>
    <row r="91" spans="6:12" ht="14.25" customHeight="1">
      <c r="F91" s="330"/>
      <c r="J91" s="331"/>
      <c r="K91" s="331"/>
      <c r="L91" s="331"/>
    </row>
    <row r="92" spans="10:12" ht="14.25" customHeight="1">
      <c r="J92" s="331"/>
      <c r="K92" s="331"/>
      <c r="L92" s="331"/>
    </row>
    <row r="93" spans="10:12" ht="15" customHeight="1">
      <c r="J93" s="269"/>
      <c r="K93" s="269"/>
      <c r="L93" s="269"/>
    </row>
  </sheetData>
  <sheetProtection/>
  <mergeCells count="256">
    <mergeCell ref="B68:C68"/>
    <mergeCell ref="B67:C67"/>
    <mergeCell ref="B66:C66"/>
    <mergeCell ref="B63:C63"/>
    <mergeCell ref="R63:S63"/>
    <mergeCell ref="R64:S64"/>
    <mergeCell ref="B74:C74"/>
    <mergeCell ref="B73:C73"/>
    <mergeCell ref="B72:C72"/>
    <mergeCell ref="B61:C61"/>
    <mergeCell ref="R61:S61"/>
    <mergeCell ref="Y61:Z61"/>
    <mergeCell ref="B62:C62"/>
    <mergeCell ref="R62:S62"/>
    <mergeCell ref="Y62:Z62"/>
    <mergeCell ref="B69:C69"/>
    <mergeCell ref="B58:C58"/>
    <mergeCell ref="R58:S58"/>
    <mergeCell ref="Y58:Z58"/>
    <mergeCell ref="B71:C71"/>
    <mergeCell ref="B75:C75"/>
    <mergeCell ref="R65:S65"/>
    <mergeCell ref="B64:C64"/>
    <mergeCell ref="B65:C65"/>
    <mergeCell ref="Y65:Z65"/>
    <mergeCell ref="B70:C70"/>
    <mergeCell ref="Y54:Z54"/>
    <mergeCell ref="B59:C59"/>
    <mergeCell ref="R59:S59"/>
    <mergeCell ref="Y59:Z59"/>
    <mergeCell ref="B60:C60"/>
    <mergeCell ref="R60:S60"/>
    <mergeCell ref="Y60:Z60"/>
    <mergeCell ref="B57:C57"/>
    <mergeCell ref="R57:S57"/>
    <mergeCell ref="Y57:Z57"/>
    <mergeCell ref="Y55:Z55"/>
    <mergeCell ref="B56:C56"/>
    <mergeCell ref="R56:S56"/>
    <mergeCell ref="Y56:Z56"/>
    <mergeCell ref="Y52:Z52"/>
    <mergeCell ref="B53:C53"/>
    <mergeCell ref="R53:S53"/>
    <mergeCell ref="Y53:Z53"/>
    <mergeCell ref="B54:C54"/>
    <mergeCell ref="R54:S54"/>
    <mergeCell ref="B51:C52"/>
    <mergeCell ref="R51:S51"/>
    <mergeCell ref="R52:S52"/>
    <mergeCell ref="D51:I51"/>
    <mergeCell ref="J51:O51"/>
    <mergeCell ref="B55:C55"/>
    <mergeCell ref="R55:S55"/>
    <mergeCell ref="Q43:R43"/>
    <mergeCell ref="D48:D49"/>
    <mergeCell ref="L49:T49"/>
    <mergeCell ref="B46:C46"/>
    <mergeCell ref="B50:M50"/>
    <mergeCell ref="R50:W50"/>
    <mergeCell ref="B47:C47"/>
    <mergeCell ref="J48:K48"/>
    <mergeCell ref="AJ43:AK43"/>
    <mergeCell ref="B44:C44"/>
    <mergeCell ref="Q44:R44"/>
    <mergeCell ref="AJ44:AK44"/>
    <mergeCell ref="B45:C45"/>
    <mergeCell ref="Q45:R45"/>
    <mergeCell ref="Y45:Z45"/>
    <mergeCell ref="AA45:AB45"/>
    <mergeCell ref="AJ45:AK45"/>
    <mergeCell ref="B43:C43"/>
    <mergeCell ref="Q42:R42"/>
    <mergeCell ref="F34:F35"/>
    <mergeCell ref="G34:G35"/>
    <mergeCell ref="H34:H35"/>
    <mergeCell ref="B32:C32"/>
    <mergeCell ref="Q32:R32"/>
    <mergeCell ref="B41:C41"/>
    <mergeCell ref="Q41:R41"/>
    <mergeCell ref="Q34:R34"/>
    <mergeCell ref="B40:C40"/>
    <mergeCell ref="B42:C42"/>
    <mergeCell ref="I30:M30"/>
    <mergeCell ref="B38:C38"/>
    <mergeCell ref="B39:C39"/>
    <mergeCell ref="B30:C31"/>
    <mergeCell ref="D30:H30"/>
    <mergeCell ref="B37:C37"/>
    <mergeCell ref="L34:L35"/>
    <mergeCell ref="D34:D35"/>
    <mergeCell ref="E34:E35"/>
    <mergeCell ref="AO32:AO33"/>
    <mergeCell ref="B33:C33"/>
    <mergeCell ref="Q33:R33"/>
    <mergeCell ref="J34:J35"/>
    <mergeCell ref="AJ32:AK33"/>
    <mergeCell ref="AN32:AN33"/>
    <mergeCell ref="I34:I35"/>
    <mergeCell ref="N34:P35"/>
    <mergeCell ref="AX22:AZ22"/>
    <mergeCell ref="BC22:BC23"/>
    <mergeCell ref="AJ35:AK35"/>
    <mergeCell ref="B36:C36"/>
    <mergeCell ref="AJ36:AK36"/>
    <mergeCell ref="K34:K35"/>
    <mergeCell ref="M34:M35"/>
    <mergeCell ref="B34:C35"/>
    <mergeCell ref="AJ34:AK34"/>
    <mergeCell ref="Q35:Q40"/>
    <mergeCell ref="BK22:BK23"/>
    <mergeCell ref="AV22:AV23"/>
    <mergeCell ref="Y22:Y23"/>
    <mergeCell ref="Z22:Z23"/>
    <mergeCell ref="AF22:AF23"/>
    <mergeCell ref="BE22:BG22"/>
    <mergeCell ref="BJ22:BJ23"/>
    <mergeCell ref="AI22:AK22"/>
    <mergeCell ref="AN22:AN23"/>
    <mergeCell ref="AG22:AG23"/>
    <mergeCell ref="E22:I22"/>
    <mergeCell ref="J22:J23"/>
    <mergeCell ref="BD22:BD23"/>
    <mergeCell ref="Q31:R31"/>
    <mergeCell ref="AJ31:AK31"/>
    <mergeCell ref="AQ31:AR31"/>
    <mergeCell ref="AA22:AE22"/>
    <mergeCell ref="AH22:AH23"/>
    <mergeCell ref="AU22:AU23"/>
    <mergeCell ref="AW22:AW23"/>
    <mergeCell ref="B29:M29"/>
    <mergeCell ref="Q29:R29"/>
    <mergeCell ref="AA29:AF29"/>
    <mergeCell ref="AJ29:AK30"/>
    <mergeCell ref="AL29:AL30"/>
    <mergeCell ref="AM29:AM30"/>
    <mergeCell ref="Q30:R30"/>
    <mergeCell ref="K22:K23"/>
    <mergeCell ref="L22:P22"/>
    <mergeCell ref="Q22:Q23"/>
    <mergeCell ref="AQ30:AR30"/>
    <mergeCell ref="AQ29:AR29"/>
    <mergeCell ref="R22:R23"/>
    <mergeCell ref="S22:S23"/>
    <mergeCell ref="T22:X22"/>
    <mergeCell ref="AO22:AO23"/>
    <mergeCell ref="AP22:AR22"/>
    <mergeCell ref="S14:S15"/>
    <mergeCell ref="BE14:BI14"/>
    <mergeCell ref="BJ14:BJ15"/>
    <mergeCell ref="AI14:AM14"/>
    <mergeCell ref="AN14:AN15"/>
    <mergeCell ref="AO14:AO15"/>
    <mergeCell ref="AP14:AT14"/>
    <mergeCell ref="AU14:AU15"/>
    <mergeCell ref="AV14:AV15"/>
    <mergeCell ref="AH14:AH15"/>
    <mergeCell ref="AX14:BB14"/>
    <mergeCell ref="BC14:BC15"/>
    <mergeCell ref="BD14:BD15"/>
    <mergeCell ref="Y14:Y15"/>
    <mergeCell ref="Z14:Z15"/>
    <mergeCell ref="AW21:BK21"/>
    <mergeCell ref="BK14:BK15"/>
    <mergeCell ref="AG14:AG15"/>
    <mergeCell ref="A20:A23"/>
    <mergeCell ref="B20:B23"/>
    <mergeCell ref="C20:C23"/>
    <mergeCell ref="D20:R20"/>
    <mergeCell ref="S20:AG20"/>
    <mergeCell ref="AH20:BK20"/>
    <mergeCell ref="D21:R21"/>
    <mergeCell ref="S21:AG21"/>
    <mergeCell ref="AH21:AV21"/>
    <mergeCell ref="D22:D23"/>
    <mergeCell ref="AW13:BK13"/>
    <mergeCell ref="D14:D15"/>
    <mergeCell ref="E14:I14"/>
    <mergeCell ref="J14:J15"/>
    <mergeCell ref="K14:K15"/>
    <mergeCell ref="L14:P14"/>
    <mergeCell ref="Q14:Q15"/>
    <mergeCell ref="R14:R15"/>
    <mergeCell ref="T14:X14"/>
    <mergeCell ref="AW14:AW15"/>
    <mergeCell ref="E9:F9"/>
    <mergeCell ref="L9:M9"/>
    <mergeCell ref="T9:U9"/>
    <mergeCell ref="AA9:AB9"/>
    <mergeCell ref="AI9:AJ9"/>
    <mergeCell ref="AP9:AQ9"/>
    <mergeCell ref="A12:A15"/>
    <mergeCell ref="B12:B15"/>
    <mergeCell ref="C12:C15"/>
    <mergeCell ref="D12:AG12"/>
    <mergeCell ref="AH12:BK12"/>
    <mergeCell ref="D13:R13"/>
    <mergeCell ref="S13:AG13"/>
    <mergeCell ref="AH13:AV13"/>
    <mergeCell ref="AA14:AE14"/>
    <mergeCell ref="AF14:AF15"/>
    <mergeCell ref="AX9:AY9"/>
    <mergeCell ref="BE9:BF9"/>
    <mergeCell ref="AX8:AY8"/>
    <mergeCell ref="BE8:BF8"/>
    <mergeCell ref="BD6:BD7"/>
    <mergeCell ref="BE6:BI6"/>
    <mergeCell ref="AF6:AF7"/>
    <mergeCell ref="AG6:AG7"/>
    <mergeCell ref="AW6:AW7"/>
    <mergeCell ref="AX6:BB6"/>
    <mergeCell ref="BC6:BC7"/>
    <mergeCell ref="AX7:AY7"/>
    <mergeCell ref="Y6:Y7"/>
    <mergeCell ref="Z6:Z7"/>
    <mergeCell ref="AA6:AE6"/>
    <mergeCell ref="AP6:AT6"/>
    <mergeCell ref="AU6:AU7"/>
    <mergeCell ref="AV6:AV7"/>
    <mergeCell ref="AH6:AH7"/>
    <mergeCell ref="AJ6:AM6"/>
    <mergeCell ref="AN6:AN7"/>
    <mergeCell ref="AO6:AO7"/>
    <mergeCell ref="E8:F8"/>
    <mergeCell ref="L8:M8"/>
    <mergeCell ref="T8:U8"/>
    <mergeCell ref="AA8:AB8"/>
    <mergeCell ref="AI8:AJ8"/>
    <mergeCell ref="AP8:AQ8"/>
    <mergeCell ref="D6:D7"/>
    <mergeCell ref="E6:I6"/>
    <mergeCell ref="J6:J7"/>
    <mergeCell ref="K6:K7"/>
    <mergeCell ref="L6:P6"/>
    <mergeCell ref="Q6:Q7"/>
    <mergeCell ref="E7:F7"/>
    <mergeCell ref="L7:M7"/>
    <mergeCell ref="AH5:AV5"/>
    <mergeCell ref="AW5:BK5"/>
    <mergeCell ref="BJ6:BJ7"/>
    <mergeCell ref="BK6:BK7"/>
    <mergeCell ref="T7:U7"/>
    <mergeCell ref="AA7:AB7"/>
    <mergeCell ref="AI7:AJ7"/>
    <mergeCell ref="AP7:AQ7"/>
    <mergeCell ref="T6:X6"/>
    <mergeCell ref="BE7:BF7"/>
    <mergeCell ref="D1:BK1"/>
    <mergeCell ref="A4:A7"/>
    <mergeCell ref="B4:B7"/>
    <mergeCell ref="C4:C7"/>
    <mergeCell ref="D4:AG4"/>
    <mergeCell ref="AH4:BK4"/>
    <mergeCell ref="D5:R5"/>
    <mergeCell ref="S5:AG5"/>
    <mergeCell ref="R6:R7"/>
    <mergeCell ref="S6:S7"/>
  </mergeCells>
  <printOptions/>
  <pageMargins left="0.7480314960629921" right="0.7480314960629921" top="0.7480314960629921" bottom="0.7480314960629921" header="0.31496062992125984" footer="0.31496062992125984"/>
  <pageSetup horizontalDpi="600" verticalDpi="600" orientation="landscape" paperSize="5" scale="32" r:id="rId2"/>
  <colBreaks count="1" manualBreakCount="1">
    <brk id="33" max="76" man="1"/>
  </colBreaks>
  <ignoredErrors>
    <ignoredError sqref="J8 Q8 Y8 AF8 AN8 AU8 BC8 BJ8 J16 Y16 AF16 AU16 BC16 BJ16 J24 Q24 Y24 AF24 Q16 AN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F27" sqref="F27"/>
    </sheetView>
  </sheetViews>
  <sheetFormatPr defaultColWidth="11.421875" defaultRowHeight="15"/>
  <sheetData>
    <row r="1" spans="1:8" ht="15">
      <c r="A1" s="587" t="s">
        <v>12</v>
      </c>
      <c r="B1" s="588"/>
      <c r="C1" s="39" t="s">
        <v>63</v>
      </c>
      <c r="D1" s="39" t="s">
        <v>59</v>
      </c>
      <c r="E1" s="39" t="s">
        <v>64</v>
      </c>
      <c r="F1" s="40" t="s">
        <v>65</v>
      </c>
      <c r="G1" s="40" t="s">
        <v>66</v>
      </c>
      <c r="H1" s="591" t="s">
        <v>13</v>
      </c>
    </row>
    <row r="2" spans="1:8" ht="15.75">
      <c r="A2" s="589"/>
      <c r="B2" s="590"/>
      <c r="C2" s="592" t="s">
        <v>5</v>
      </c>
      <c r="D2" s="592"/>
      <c r="E2" s="592"/>
      <c r="F2" s="592"/>
      <c r="G2" s="592"/>
      <c r="H2" s="591"/>
    </row>
    <row r="3" spans="1:8" ht="15">
      <c r="A3" s="593" t="s">
        <v>14</v>
      </c>
      <c r="B3" s="593"/>
      <c r="C3" s="39">
        <v>0</v>
      </c>
      <c r="D3" s="39">
        <v>0</v>
      </c>
      <c r="E3" s="41">
        <v>0</v>
      </c>
      <c r="F3" s="41">
        <v>0</v>
      </c>
      <c r="G3" s="41">
        <v>0</v>
      </c>
      <c r="H3" s="41">
        <f>SUM(C3:G3)</f>
        <v>0</v>
      </c>
    </row>
    <row r="4" spans="1:8" ht="15">
      <c r="A4" s="593" t="s">
        <v>15</v>
      </c>
      <c r="B4" s="593"/>
      <c r="C4" s="39">
        <v>3</v>
      </c>
      <c r="D4" s="39">
        <v>0</v>
      </c>
      <c r="E4" s="41">
        <v>22</v>
      </c>
      <c r="F4" s="41">
        <v>0</v>
      </c>
      <c r="G4" s="41">
        <v>7</v>
      </c>
      <c r="H4" s="41">
        <f aca="true" t="shared" si="0" ref="H4:H16">SUM(C4:G4)</f>
        <v>32</v>
      </c>
    </row>
    <row r="5" spans="1:8" ht="15">
      <c r="A5" s="586" t="s">
        <v>22</v>
      </c>
      <c r="B5" s="586"/>
      <c r="C5" s="44">
        <v>0</v>
      </c>
      <c r="D5" s="44">
        <v>0</v>
      </c>
      <c r="E5" s="45">
        <v>0</v>
      </c>
      <c r="F5" s="45">
        <v>0</v>
      </c>
      <c r="G5" s="45">
        <v>0</v>
      </c>
      <c r="H5" s="45">
        <f t="shared" si="0"/>
        <v>0</v>
      </c>
    </row>
    <row r="6" spans="1:8" ht="15">
      <c r="A6" s="593" t="s">
        <v>16</v>
      </c>
      <c r="B6" s="593"/>
      <c r="C6" s="39">
        <v>1</v>
      </c>
      <c r="D6" s="39">
        <v>0</v>
      </c>
      <c r="E6" s="41">
        <v>4</v>
      </c>
      <c r="F6" s="41">
        <v>0</v>
      </c>
      <c r="G6" s="41">
        <v>2</v>
      </c>
      <c r="H6" s="41">
        <f t="shared" si="0"/>
        <v>7</v>
      </c>
    </row>
    <row r="7" spans="1:8" ht="15">
      <c r="A7" s="593" t="s">
        <v>17</v>
      </c>
      <c r="B7" s="593"/>
      <c r="C7" s="39">
        <v>0</v>
      </c>
      <c r="D7" s="39">
        <v>0</v>
      </c>
      <c r="E7" s="41">
        <v>8</v>
      </c>
      <c r="F7" s="41">
        <v>0</v>
      </c>
      <c r="G7" s="41">
        <v>5</v>
      </c>
      <c r="H7" s="41">
        <f t="shared" si="0"/>
        <v>13</v>
      </c>
    </row>
    <row r="8" spans="1:8" ht="15">
      <c r="A8" s="593" t="s">
        <v>18</v>
      </c>
      <c r="B8" s="593"/>
      <c r="C8" s="39">
        <v>0</v>
      </c>
      <c r="D8" s="39">
        <v>0</v>
      </c>
      <c r="E8" s="41">
        <v>0</v>
      </c>
      <c r="F8" s="41">
        <v>0</v>
      </c>
      <c r="G8" s="41">
        <v>0</v>
      </c>
      <c r="H8" s="41">
        <f t="shared" si="0"/>
        <v>0</v>
      </c>
    </row>
    <row r="9" spans="1:8" ht="15">
      <c r="A9" s="593" t="s">
        <v>19</v>
      </c>
      <c r="B9" s="593"/>
      <c r="C9" s="39">
        <v>0</v>
      </c>
      <c r="D9" s="39">
        <v>0</v>
      </c>
      <c r="E9" s="41">
        <v>0</v>
      </c>
      <c r="F9" s="41">
        <v>0</v>
      </c>
      <c r="G9" s="41">
        <v>1</v>
      </c>
      <c r="H9" s="41">
        <f t="shared" si="0"/>
        <v>1</v>
      </c>
    </row>
    <row r="10" spans="1:8" ht="15">
      <c r="A10" s="594" t="s">
        <v>20</v>
      </c>
      <c r="B10" s="594"/>
      <c r="C10" s="44">
        <v>1</v>
      </c>
      <c r="D10" s="44">
        <v>0</v>
      </c>
      <c r="E10" s="45">
        <v>5</v>
      </c>
      <c r="F10" s="45">
        <v>0</v>
      </c>
      <c r="G10" s="46">
        <v>3</v>
      </c>
      <c r="H10" s="45">
        <f t="shared" si="0"/>
        <v>9</v>
      </c>
    </row>
    <row r="11" spans="1:8" ht="15">
      <c r="A11" s="593" t="s">
        <v>25</v>
      </c>
      <c r="B11" s="593"/>
      <c r="C11" s="39">
        <v>0</v>
      </c>
      <c r="D11" s="39">
        <v>0</v>
      </c>
      <c r="E11" s="41">
        <v>0</v>
      </c>
      <c r="F11" s="41">
        <v>0</v>
      </c>
      <c r="G11" s="41">
        <v>0</v>
      </c>
      <c r="H11" s="41">
        <f t="shared" si="0"/>
        <v>0</v>
      </c>
    </row>
    <row r="12" spans="1:8" ht="15">
      <c r="A12" s="593" t="s">
        <v>26</v>
      </c>
      <c r="B12" s="593"/>
      <c r="C12" s="39">
        <v>0</v>
      </c>
      <c r="D12" s="39">
        <v>0</v>
      </c>
      <c r="E12" s="41">
        <v>0</v>
      </c>
      <c r="F12" s="41">
        <v>0</v>
      </c>
      <c r="G12" s="41">
        <v>0</v>
      </c>
      <c r="H12" s="41">
        <f t="shared" si="0"/>
        <v>0</v>
      </c>
    </row>
    <row r="13" spans="1:8" ht="15">
      <c r="A13" s="593" t="s">
        <v>60</v>
      </c>
      <c r="B13" s="593"/>
      <c r="C13" s="39">
        <v>0</v>
      </c>
      <c r="D13" s="39">
        <v>0</v>
      </c>
      <c r="E13" s="41">
        <v>0</v>
      </c>
      <c r="F13" s="41">
        <v>0</v>
      </c>
      <c r="G13" s="41">
        <v>0</v>
      </c>
      <c r="H13" s="41">
        <f t="shared" si="0"/>
        <v>0</v>
      </c>
    </row>
    <row r="14" spans="1:8" ht="15">
      <c r="A14" s="585" t="s">
        <v>21</v>
      </c>
      <c r="B14" s="585"/>
      <c r="C14" s="39">
        <v>0</v>
      </c>
      <c r="D14" s="39">
        <v>0</v>
      </c>
      <c r="E14" s="41">
        <v>0</v>
      </c>
      <c r="F14" s="41">
        <v>0</v>
      </c>
      <c r="G14" s="41">
        <v>0</v>
      </c>
      <c r="H14" s="41">
        <f t="shared" si="0"/>
        <v>0</v>
      </c>
    </row>
    <row r="15" spans="1:8" ht="15" customHeight="1">
      <c r="A15" s="585" t="s">
        <v>60</v>
      </c>
      <c r="B15" s="585"/>
      <c r="C15" s="39">
        <v>0</v>
      </c>
      <c r="D15" s="39">
        <v>0</v>
      </c>
      <c r="E15" s="41">
        <v>0</v>
      </c>
      <c r="F15" s="41">
        <v>0</v>
      </c>
      <c r="G15" s="41">
        <v>0</v>
      </c>
      <c r="H15" s="41">
        <f t="shared" si="0"/>
        <v>0</v>
      </c>
    </row>
    <row r="16" spans="1:8" ht="15">
      <c r="A16" s="593" t="s">
        <v>61</v>
      </c>
      <c r="B16" s="593"/>
      <c r="C16" s="39">
        <v>0</v>
      </c>
      <c r="D16" s="39">
        <v>0</v>
      </c>
      <c r="E16" s="41">
        <v>0</v>
      </c>
      <c r="F16" s="41">
        <v>0</v>
      </c>
      <c r="G16" s="41">
        <v>0</v>
      </c>
      <c r="H16" s="41">
        <f t="shared" si="0"/>
        <v>0</v>
      </c>
    </row>
    <row r="17" spans="1:8" ht="15">
      <c r="A17" s="593" t="s">
        <v>3</v>
      </c>
      <c r="B17" s="593"/>
      <c r="C17" s="42">
        <f aca="true" t="shared" si="1" ref="C17:H17">SUM(C3:C16)</f>
        <v>5</v>
      </c>
      <c r="D17" s="42">
        <f t="shared" si="1"/>
        <v>0</v>
      </c>
      <c r="E17" s="42">
        <f t="shared" si="1"/>
        <v>39</v>
      </c>
      <c r="F17" s="42">
        <f t="shared" si="1"/>
        <v>0</v>
      </c>
      <c r="G17" s="42">
        <f t="shared" si="1"/>
        <v>18</v>
      </c>
      <c r="H17" s="42">
        <f t="shared" si="1"/>
        <v>62</v>
      </c>
    </row>
    <row r="19" spans="1:8" ht="15">
      <c r="A19" s="592" t="s">
        <v>12</v>
      </c>
      <c r="B19" s="592"/>
      <c r="C19" s="39" t="s">
        <v>63</v>
      </c>
      <c r="D19" s="39" t="s">
        <v>59</v>
      </c>
      <c r="E19" s="39" t="s">
        <v>64</v>
      </c>
      <c r="F19" s="40" t="s">
        <v>65</v>
      </c>
      <c r="G19" s="40" t="s">
        <v>66</v>
      </c>
      <c r="H19" s="591" t="s">
        <v>13</v>
      </c>
    </row>
    <row r="20" spans="1:8" ht="15.75">
      <c r="A20" s="592"/>
      <c r="B20" s="592"/>
      <c r="C20" s="592" t="s">
        <v>6</v>
      </c>
      <c r="D20" s="592"/>
      <c r="E20" s="592"/>
      <c r="F20" s="592"/>
      <c r="G20" s="592"/>
      <c r="H20" s="591"/>
    </row>
    <row r="21" spans="1:8" ht="15">
      <c r="A21" s="593" t="s">
        <v>14</v>
      </c>
      <c r="B21" s="593"/>
      <c r="C21" s="41">
        <v>0</v>
      </c>
      <c r="D21" s="39">
        <v>0</v>
      </c>
      <c r="E21" s="41">
        <v>0</v>
      </c>
      <c r="F21" s="41">
        <v>0</v>
      </c>
      <c r="G21" s="41">
        <v>0</v>
      </c>
      <c r="H21" s="39">
        <f aca="true" t="shared" si="2" ref="H21:H34">SUM(C21:G21)</f>
        <v>0</v>
      </c>
    </row>
    <row r="22" spans="1:8" ht="15">
      <c r="A22" s="593" t="s">
        <v>15</v>
      </c>
      <c r="B22" s="593"/>
      <c r="C22" s="41">
        <v>0</v>
      </c>
      <c r="D22" s="39">
        <v>1</v>
      </c>
      <c r="E22" s="41">
        <v>1</v>
      </c>
      <c r="F22" s="41">
        <v>0</v>
      </c>
      <c r="G22" s="41">
        <v>6</v>
      </c>
      <c r="H22" s="39">
        <f t="shared" si="2"/>
        <v>8</v>
      </c>
    </row>
    <row r="23" spans="1:8" ht="15">
      <c r="A23" s="586" t="s">
        <v>22</v>
      </c>
      <c r="B23" s="586"/>
      <c r="C23" s="45">
        <v>0</v>
      </c>
      <c r="D23" s="44">
        <v>1</v>
      </c>
      <c r="E23" s="45">
        <v>0</v>
      </c>
      <c r="F23" s="45">
        <v>0</v>
      </c>
      <c r="G23" s="45">
        <v>0</v>
      </c>
      <c r="H23" s="44">
        <f t="shared" si="2"/>
        <v>1</v>
      </c>
    </row>
    <row r="24" spans="1:8" ht="15">
      <c r="A24" s="593" t="s">
        <v>16</v>
      </c>
      <c r="B24" s="593"/>
      <c r="C24" s="41">
        <v>1</v>
      </c>
      <c r="D24" s="39">
        <v>5</v>
      </c>
      <c r="E24" s="41">
        <v>1</v>
      </c>
      <c r="F24" s="41">
        <v>0</v>
      </c>
      <c r="G24" s="41">
        <v>21</v>
      </c>
      <c r="H24" s="39">
        <f t="shared" si="2"/>
        <v>28</v>
      </c>
    </row>
    <row r="25" spans="1:8" ht="15">
      <c r="A25" s="593" t="s">
        <v>17</v>
      </c>
      <c r="B25" s="593"/>
      <c r="C25" s="41">
        <v>1</v>
      </c>
      <c r="D25" s="39">
        <v>3</v>
      </c>
      <c r="E25" s="41">
        <v>0</v>
      </c>
      <c r="F25" s="41">
        <v>0</v>
      </c>
      <c r="G25" s="41">
        <v>8</v>
      </c>
      <c r="H25" s="39">
        <f t="shared" si="2"/>
        <v>12</v>
      </c>
    </row>
    <row r="26" spans="1:8" ht="15">
      <c r="A26" s="593" t="s">
        <v>18</v>
      </c>
      <c r="B26" s="593"/>
      <c r="C26" s="41">
        <v>0</v>
      </c>
      <c r="D26" s="39">
        <v>0</v>
      </c>
      <c r="E26" s="41">
        <v>0</v>
      </c>
      <c r="F26" s="41">
        <v>0</v>
      </c>
      <c r="G26" s="41">
        <v>0</v>
      </c>
      <c r="H26" s="39">
        <f t="shared" si="2"/>
        <v>0</v>
      </c>
    </row>
    <row r="27" spans="1:8" ht="15">
      <c r="A27" s="593" t="s">
        <v>19</v>
      </c>
      <c r="B27" s="593"/>
      <c r="C27" s="41">
        <v>0</v>
      </c>
      <c r="D27" s="39">
        <v>0</v>
      </c>
      <c r="E27" s="41">
        <v>0</v>
      </c>
      <c r="F27" s="41">
        <v>0</v>
      </c>
      <c r="G27" s="41">
        <v>0</v>
      </c>
      <c r="H27" s="39">
        <f t="shared" si="2"/>
        <v>0</v>
      </c>
    </row>
    <row r="28" spans="1:8" ht="15">
      <c r="A28" s="594" t="s">
        <v>20</v>
      </c>
      <c r="B28" s="594"/>
      <c r="C28" s="45">
        <v>1</v>
      </c>
      <c r="D28" s="45">
        <v>0</v>
      </c>
      <c r="E28" s="45">
        <v>0</v>
      </c>
      <c r="F28" s="45">
        <v>0</v>
      </c>
      <c r="G28" s="45">
        <v>1</v>
      </c>
      <c r="H28" s="44">
        <f t="shared" si="2"/>
        <v>2</v>
      </c>
    </row>
    <row r="29" spans="1:8" ht="15">
      <c r="A29" s="593" t="s">
        <v>25</v>
      </c>
      <c r="B29" s="593"/>
      <c r="C29" s="39">
        <v>0</v>
      </c>
      <c r="D29" s="39">
        <v>0</v>
      </c>
      <c r="E29" s="41">
        <v>0</v>
      </c>
      <c r="F29" s="41">
        <v>0</v>
      </c>
      <c r="G29" s="41">
        <v>0</v>
      </c>
      <c r="H29" s="39">
        <f t="shared" si="2"/>
        <v>0</v>
      </c>
    </row>
    <row r="30" spans="1:8" ht="15">
      <c r="A30" s="593" t="s">
        <v>26</v>
      </c>
      <c r="B30" s="593"/>
      <c r="C30" s="39">
        <v>0</v>
      </c>
      <c r="D30" s="39">
        <v>0</v>
      </c>
      <c r="E30" s="39">
        <v>0</v>
      </c>
      <c r="F30" s="41">
        <v>0</v>
      </c>
      <c r="G30" s="41">
        <v>0</v>
      </c>
      <c r="H30" s="39">
        <f t="shared" si="2"/>
        <v>0</v>
      </c>
    </row>
    <row r="31" spans="1:8" ht="15">
      <c r="A31" s="593" t="s">
        <v>60</v>
      </c>
      <c r="B31" s="593"/>
      <c r="C31" s="39">
        <v>0</v>
      </c>
      <c r="D31" s="39">
        <v>0</v>
      </c>
      <c r="E31" s="39">
        <v>0</v>
      </c>
      <c r="F31" s="39">
        <v>0</v>
      </c>
      <c r="G31" s="41">
        <v>0</v>
      </c>
      <c r="H31" s="39">
        <f t="shared" si="2"/>
        <v>0</v>
      </c>
    </row>
    <row r="32" spans="1:8" ht="15">
      <c r="A32" s="585" t="s">
        <v>21</v>
      </c>
      <c r="B32" s="585"/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f t="shared" si="2"/>
        <v>0</v>
      </c>
    </row>
    <row r="33" spans="1:8" ht="15">
      <c r="A33" s="585" t="s">
        <v>60</v>
      </c>
      <c r="B33" s="58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f t="shared" si="2"/>
        <v>0</v>
      </c>
    </row>
    <row r="34" spans="1:8" ht="15">
      <c r="A34" s="593" t="s">
        <v>61</v>
      </c>
      <c r="B34" s="593"/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f t="shared" si="2"/>
        <v>1</v>
      </c>
    </row>
    <row r="35" spans="1:8" ht="15">
      <c r="A35" s="593" t="s">
        <v>3</v>
      </c>
      <c r="B35" s="593"/>
      <c r="C35" s="43">
        <f aca="true" t="shared" si="3" ref="C35:H35">SUM(C21:C34)</f>
        <v>3</v>
      </c>
      <c r="D35" s="43">
        <f t="shared" si="3"/>
        <v>10</v>
      </c>
      <c r="E35" s="43">
        <f t="shared" si="3"/>
        <v>2</v>
      </c>
      <c r="F35" s="43">
        <f t="shared" si="3"/>
        <v>0</v>
      </c>
      <c r="G35" s="43">
        <f t="shared" si="3"/>
        <v>37</v>
      </c>
      <c r="H35" s="43">
        <f t="shared" si="3"/>
        <v>52</v>
      </c>
    </row>
    <row r="37" spans="1:8" ht="15">
      <c r="A37" s="595" t="s">
        <v>62</v>
      </c>
      <c r="B37" s="595"/>
      <c r="C37" s="41">
        <f aca="true" t="shared" si="4" ref="C37:H37">C17+C35</f>
        <v>8</v>
      </c>
      <c r="D37" s="41">
        <f t="shared" si="4"/>
        <v>10</v>
      </c>
      <c r="E37" s="41">
        <f t="shared" si="4"/>
        <v>41</v>
      </c>
      <c r="F37" s="41">
        <f t="shared" si="4"/>
        <v>0</v>
      </c>
      <c r="G37" s="41">
        <f t="shared" si="4"/>
        <v>55</v>
      </c>
      <c r="H37" s="41">
        <f t="shared" si="4"/>
        <v>114</v>
      </c>
    </row>
  </sheetData>
  <sheetProtection/>
  <mergeCells count="37">
    <mergeCell ref="A35:B35"/>
    <mergeCell ref="A25:B25"/>
    <mergeCell ref="A26:B26"/>
    <mergeCell ref="A27:B27"/>
    <mergeCell ref="A28:B28"/>
    <mergeCell ref="A37:B37"/>
    <mergeCell ref="A30:B30"/>
    <mergeCell ref="A31:B31"/>
    <mergeCell ref="A32:B32"/>
    <mergeCell ref="A33:B33"/>
    <mergeCell ref="A34:B34"/>
    <mergeCell ref="A15:B15"/>
    <mergeCell ref="A16:B16"/>
    <mergeCell ref="A29:B29"/>
    <mergeCell ref="A19:B20"/>
    <mergeCell ref="H19:H20"/>
    <mergeCell ref="C20:G20"/>
    <mergeCell ref="A21:B21"/>
    <mergeCell ref="A22:B22"/>
    <mergeCell ref="A23:B23"/>
    <mergeCell ref="A24:B2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5:B5"/>
    <mergeCell ref="A1:B2"/>
    <mergeCell ref="H1:H2"/>
    <mergeCell ref="C2:G2"/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Liliana Lopez Leon</cp:lastModifiedBy>
  <cp:lastPrinted>2021-08-15T19:37:53Z</cp:lastPrinted>
  <dcterms:created xsi:type="dcterms:W3CDTF">2013-02-20T12:53:58Z</dcterms:created>
  <dcterms:modified xsi:type="dcterms:W3CDTF">2022-02-04T19:38:40Z</dcterms:modified>
  <cp:category/>
  <cp:version/>
  <cp:contentType/>
  <cp:contentStatus/>
</cp:coreProperties>
</file>